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/>
  <mc:AlternateContent xmlns:mc="http://schemas.openxmlformats.org/markup-compatibility/2006">
    <mc:Choice Requires="x15">
      <x15ac:absPath xmlns:x15ac="http://schemas.microsoft.com/office/spreadsheetml/2010/11/ac" url="https://kjcnet.sharepoint.com/sites/SaltonSea/Shared Documents/Expert Panel/2021 Solicitation/2021 Submissions/E2Eden, LLC (New)/"/>
    </mc:Choice>
  </mc:AlternateContent>
  <xr:revisionPtr revIDLastSave="2" documentId="11_2CB96F7153A1A8F9A10DDD860605E044B0324CA0" xr6:coauthVersionLast="47" xr6:coauthVersionMax="47" xr10:uidLastSave="{73BC95F5-D99F-4F67-8441-A6F2EB3CD18A}"/>
  <bookViews>
    <workbookView xWindow="6795" yWindow="3705" windowWidth="21255" windowHeight="16395" xr2:uid="{00000000-000D-0000-FFFF-FFFF00000000}"/>
  </bookViews>
  <sheets>
    <sheet name="E2EDEN cost estim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duNGdpRMnwSRkHrlxYe2EbxZyBQ=="/>
    </ext>
  </extLst>
</workbook>
</file>

<file path=xl/calcChain.xml><?xml version="1.0" encoding="utf-8"?>
<calcChain xmlns="http://schemas.openxmlformats.org/spreadsheetml/2006/main">
  <c r="F153" i="1" l="1"/>
  <c r="A126" i="1"/>
  <c r="A127" i="1" s="1"/>
  <c r="F123" i="1"/>
  <c r="F122" i="1"/>
  <c r="A122" i="1"/>
  <c r="A123" i="1" s="1"/>
  <c r="F118" i="1"/>
  <c r="A118" i="1"/>
  <c r="A119" i="1" s="1"/>
  <c r="F117" i="1"/>
  <c r="A117" i="1"/>
  <c r="L108" i="1"/>
  <c r="D108" i="1"/>
  <c r="F83" i="1"/>
  <c r="F82" i="1" s="1"/>
  <c r="H82" i="1" s="1"/>
  <c r="A83" i="1"/>
  <c r="F80" i="1"/>
  <c r="F79" i="1"/>
  <c r="E78" i="1"/>
  <c r="F78" i="1" s="1"/>
  <c r="F66" i="1" s="1"/>
  <c r="H66" i="1" s="1"/>
  <c r="F75" i="1"/>
  <c r="F74" i="1"/>
  <c r="F73" i="1"/>
  <c r="F72" i="1" s="1"/>
  <c r="F70" i="1"/>
  <c r="F69" i="1"/>
  <c r="F68" i="1"/>
  <c r="F64" i="1"/>
  <c r="A64" i="1"/>
  <c r="F63" i="1"/>
  <c r="H63" i="1" s="1"/>
  <c r="F61" i="1"/>
  <c r="A61" i="1"/>
  <c r="F60" i="1"/>
  <c r="H60" i="1" s="1"/>
  <c r="F58" i="1"/>
  <c r="A58" i="1"/>
  <c r="F57" i="1"/>
  <c r="H57" i="1" s="1"/>
  <c r="F55" i="1"/>
  <c r="A55" i="1"/>
  <c r="F54" i="1"/>
  <c r="H54" i="1" s="1"/>
  <c r="F50" i="1"/>
  <c r="F49" i="1"/>
  <c r="F36" i="1" s="1"/>
  <c r="H36" i="1" s="1"/>
  <c r="F48" i="1"/>
  <c r="F45" i="1"/>
  <c r="F44" i="1"/>
  <c r="F43" i="1"/>
  <c r="F40" i="1"/>
  <c r="F39" i="1"/>
  <c r="F38" i="1"/>
  <c r="F33" i="1"/>
  <c r="F32" i="1"/>
  <c r="F31" i="1"/>
  <c r="F19" i="1" s="1"/>
  <c r="F28" i="1"/>
  <c r="F27" i="1"/>
  <c r="F26" i="1"/>
  <c r="I23" i="1"/>
  <c r="F23" i="1"/>
  <c r="I22" i="1"/>
  <c r="F22" i="1"/>
  <c r="I21" i="1"/>
  <c r="F21" i="1"/>
  <c r="F16" i="1"/>
  <c r="F15" i="1"/>
  <c r="F14" i="1"/>
  <c r="H14" i="1" s="1"/>
  <c r="H19" i="1" l="1"/>
  <c r="F90" i="1"/>
  <c r="F85" i="1"/>
  <c r="H85" i="1"/>
  <c r="F119" i="1"/>
  <c r="H90" i="1" l="1"/>
  <c r="H91" i="1"/>
  <c r="H89" i="1"/>
  <c r="H93" i="1" s="1"/>
  <c r="H95" i="1" s="1"/>
  <c r="F91" i="1"/>
  <c r="F89" i="1"/>
  <c r="F93" i="1" s="1"/>
  <c r="F95" i="1" s="1"/>
  <c r="F102" i="1" l="1"/>
  <c r="F98" i="1"/>
  <c r="F100" i="1"/>
  <c r="F105" i="1"/>
  <c r="F101" i="1"/>
  <c r="F97" i="1"/>
  <c r="F106" i="1" s="1"/>
  <c r="F108" i="1" s="1"/>
  <c r="F110" i="1" s="1"/>
  <c r="F104" i="1"/>
  <c r="F99" i="1"/>
  <c r="F103" i="1"/>
  <c r="H105" i="1"/>
  <c r="H101" i="1"/>
  <c r="H97" i="1"/>
  <c r="H106" i="1" s="1"/>
  <c r="H104" i="1"/>
  <c r="H103" i="1"/>
  <c r="F127" i="1"/>
  <c r="H100" i="1"/>
  <c r="E126" i="1"/>
  <c r="H99" i="1"/>
  <c r="H98" i="1"/>
  <c r="H102" i="1"/>
  <c r="H108" i="1" l="1"/>
  <c r="H111" i="1" s="1"/>
  <c r="F131" i="1"/>
  <c r="F134" i="1" s="1"/>
</calcChain>
</file>

<file path=xl/sharedStrings.xml><?xml version="1.0" encoding="utf-8"?>
<sst xmlns="http://schemas.openxmlformats.org/spreadsheetml/2006/main" count="265" uniqueCount="169">
  <si>
    <t>Salton Sea Water Importation Project</t>
  </si>
  <si>
    <t>Team's Opinion of Probable Costs</t>
  </si>
  <si>
    <t>Annualized Capital Cost calculation =</t>
  </si>
  <si>
    <t>Proposer:</t>
  </si>
  <si>
    <t>E2Eden LLC</t>
  </si>
  <si>
    <t>Prepared By:</t>
  </si>
  <si>
    <t>Jason McBride</t>
  </si>
  <si>
    <t>Capital     x      (i x ( (i+1)n )</t>
  </si>
  <si>
    <t>Project Name:</t>
  </si>
  <si>
    <t>Tunnel Innovation for Restoration</t>
  </si>
  <si>
    <t>Date Prepared:</t>
  </si>
  <si>
    <t>Cost                   ( 1 + i )n -1</t>
  </si>
  <si>
    <t>Importation Supply:</t>
  </si>
  <si>
    <t>Seawater from the Pacific</t>
  </si>
  <si>
    <t>2018 Proposal ENR</t>
  </si>
  <si>
    <t>(if applicable)</t>
  </si>
  <si>
    <t>interest (i) =</t>
  </si>
  <si>
    <t>Estimate:</t>
  </si>
  <si>
    <t xml:space="preserve">Conceptual Level Cost-Analysis </t>
  </si>
  <si>
    <t>2021 Proposal ENR</t>
  </si>
  <si>
    <t>Project or Facility life (n) =</t>
  </si>
  <si>
    <t>Item</t>
  </si>
  <si>
    <t>Total Costs</t>
  </si>
  <si>
    <t>Est Facility Life</t>
  </si>
  <si>
    <t>Annualized Capital Cost</t>
  </si>
  <si>
    <t>No.</t>
  </si>
  <si>
    <t>Description</t>
  </si>
  <si>
    <t>Qty</t>
  </si>
  <si>
    <t>Units</t>
  </si>
  <si>
    <t>$/Unit</t>
  </si>
  <si>
    <t>Capital Cost</t>
  </si>
  <si>
    <t>Notes/Source</t>
  </si>
  <si>
    <t>Facility Capital Costs</t>
  </si>
  <si>
    <t>Treatment</t>
  </si>
  <si>
    <t>1.1.1</t>
  </si>
  <si>
    <t>Desalination (process)</t>
  </si>
  <si>
    <t>MGD</t>
  </si>
  <si>
    <t>1.2.1</t>
  </si>
  <si>
    <t>Other</t>
  </si>
  <si>
    <t>1.3.1</t>
  </si>
  <si>
    <t>Building</t>
  </si>
  <si>
    <t>SF</t>
  </si>
  <si>
    <t>Small control room for sluice gates</t>
  </si>
  <si>
    <t>Pipelines in Tunnels (by phase 3)</t>
  </si>
  <si>
    <t>Phase 1 - POC</t>
  </si>
  <si>
    <t>2.1.1</t>
  </si>
  <si>
    <t>Pacific Ocean to Salton Sea</t>
  </si>
  <si>
    <t>Tunnel</t>
  </si>
  <si>
    <t>in-diameter</t>
  </si>
  <si>
    <t>2.2.1</t>
  </si>
  <si>
    <t>Brine line from Salton Sea to Pacific Ocean</t>
  </si>
  <si>
    <t>2.3.1</t>
  </si>
  <si>
    <t>Other?</t>
  </si>
  <si>
    <t>Phase 2 - Mitigation</t>
  </si>
  <si>
    <t>2.1.2</t>
  </si>
  <si>
    <t>2.2.2</t>
  </si>
  <si>
    <t>2.3.2</t>
  </si>
  <si>
    <t>Phase 3 - Rehabilitation</t>
  </si>
  <si>
    <t>2.1.3</t>
  </si>
  <si>
    <t>2.2.3</t>
  </si>
  <si>
    <t>2.3.3</t>
  </si>
  <si>
    <t>Pump Stations</t>
  </si>
  <si>
    <t>3.1.1</t>
  </si>
  <si>
    <t>Pacific to Salton Sea</t>
  </si>
  <si>
    <t>MW</t>
  </si>
  <si>
    <t>3.2.1</t>
  </si>
  <si>
    <t>Brine line from Salton Sea to Pacific</t>
  </si>
  <si>
    <t>3.3.1</t>
  </si>
  <si>
    <t>3.1.2</t>
  </si>
  <si>
    <t>3.2.2</t>
  </si>
  <si>
    <t>3.3.2</t>
  </si>
  <si>
    <t>3.1.3</t>
  </si>
  <si>
    <t>3.2.3</t>
  </si>
  <si>
    <t>flow (gpm)</t>
  </si>
  <si>
    <t xml:space="preserve">ft (TDH) </t>
  </si>
  <si>
    <t>3.3.3</t>
  </si>
  <si>
    <t>Annaul</t>
  </si>
  <si>
    <t>Intake Facility</t>
  </si>
  <si>
    <t>Carlsbad</t>
  </si>
  <si>
    <t>Facility</t>
  </si>
  <si>
    <t>Discharge Facility</t>
  </si>
  <si>
    <t>Salton City</t>
  </si>
  <si>
    <t>Storage</t>
  </si>
  <si>
    <t>Pond, tank, etc</t>
  </si>
  <si>
    <t>LS</t>
  </si>
  <si>
    <t xml:space="preserve">Wells </t>
  </si>
  <si>
    <t>Extraction Well</t>
  </si>
  <si>
    <t>Other Infrastructure</t>
  </si>
  <si>
    <t>7.1.1</t>
  </si>
  <si>
    <t>Hydropower</t>
  </si>
  <si>
    <t>if only gravity fed, 13MW - else if we push water into the tunnel, we may need as much as 70MW</t>
  </si>
  <si>
    <t>7.2.1</t>
  </si>
  <si>
    <t>Geothermal</t>
  </si>
  <si>
    <t>7.3.1</t>
  </si>
  <si>
    <t>Power Transmission Lines</t>
  </si>
  <si>
    <t>7.1.2</t>
  </si>
  <si>
    <t>7.2.2</t>
  </si>
  <si>
    <t>7.3.2</t>
  </si>
  <si>
    <t>7.1.3</t>
  </si>
  <si>
    <t>7.2.3</t>
  </si>
  <si>
    <t>7.3.3</t>
  </si>
  <si>
    <t>Contingency to run additional power to pumps</t>
  </si>
  <si>
    <t>Costs NOT Included</t>
  </si>
  <si>
    <t>Land Ownership</t>
  </si>
  <si>
    <t>Funds to enable purchase of coastal property for he intake and route</t>
  </si>
  <si>
    <t>Subtotal Facility Costs</t>
  </si>
  <si>
    <t>Additional Facility Capital Costs</t>
  </si>
  <si>
    <t>These are example %s and notes, define as-approriate and modify as you see fit</t>
  </si>
  <si>
    <t>Site Development Costs</t>
  </si>
  <si>
    <t>@</t>
  </si>
  <si>
    <t>% of Subtotal treatment,  pump station, storage, facility and well costs (not incl. pipelines)</t>
  </si>
  <si>
    <t>Yard Piping</t>
  </si>
  <si>
    <t>Electrical, I&amp;C, and Remote Control</t>
  </si>
  <si>
    <t>Subtotal Additional Facility Costs</t>
  </si>
  <si>
    <t xml:space="preserve">Facility Direct Costs </t>
  </si>
  <si>
    <t>Taxes</t>
  </si>
  <si>
    <t>apply taxes to</t>
  </si>
  <si>
    <t>of the Facility Direct Costs (not. Incl Site Development)</t>
  </si>
  <si>
    <t>Mobilization/Bonds/Permits</t>
  </si>
  <si>
    <t xml:space="preserve">% of Facility Direct Costs </t>
  </si>
  <si>
    <t>Engineering and Design</t>
  </si>
  <si>
    <t>Special Studies</t>
  </si>
  <si>
    <t xml:space="preserve">Construction Management </t>
  </si>
  <si>
    <t>Owner's Administration</t>
  </si>
  <si>
    <t>Environmental/Permitting</t>
  </si>
  <si>
    <t>Contractor Overhead &amp; Profit</t>
  </si>
  <si>
    <t>Estimate Contingency</t>
  </si>
  <si>
    <t>Subtotal with Contractor Markups and Contingency</t>
  </si>
  <si>
    <t>Update schedule to reflect anticipated start and end of construction</t>
  </si>
  <si>
    <t>Escalation to Midpoint of Construction</t>
  </si>
  <si>
    <t>assume</t>
  </si>
  <si>
    <t>percent over</t>
  </si>
  <si>
    <t xml:space="preserve">construction start = </t>
  </si>
  <si>
    <t>end =</t>
  </si>
  <si>
    <t>*example dates - to be revised by proponent</t>
  </si>
  <si>
    <t>Project Capital Cost Total</t>
  </si>
  <si>
    <t xml:space="preserve"> </t>
  </si>
  <si>
    <t>Annualized Capital Cost ($mil/year)</t>
  </si>
  <si>
    <t>Annual Operations and Maintenance Costs</t>
  </si>
  <si>
    <t>Total Annual Costs</t>
  </si>
  <si>
    <t>Total</t>
  </si>
  <si>
    <t>Energy Costs</t>
  </si>
  <si>
    <t>Energy - creation</t>
  </si>
  <si>
    <t>KWh</t>
  </si>
  <si>
    <t>Energy generation through tunnel flow</t>
  </si>
  <si>
    <t>Energy - usage</t>
  </si>
  <si>
    <t>Energy usage for brine extraction</t>
  </si>
  <si>
    <t>Total Motor HP required for duty pumps</t>
  </si>
  <si>
    <t>Labor Costs</t>
  </si>
  <si>
    <t>Labor - Energy</t>
  </si>
  <si>
    <t>staff</t>
  </si>
  <si>
    <t>Energy Labor already included in KWH cost</t>
  </si>
  <si>
    <t>average salary + benefits per year</t>
  </si>
  <si>
    <t>Labor - Other</t>
  </si>
  <si>
    <t>full time staff at control facility</t>
  </si>
  <si>
    <t>Maintenance, Repair and Replacement</t>
  </si>
  <si>
    <t xml:space="preserve">Treatment Equipment </t>
  </si>
  <si>
    <t xml:space="preserve">Other Infrastructure </t>
  </si>
  <si>
    <t>Chemicals</t>
  </si>
  <si>
    <t>Contingency</t>
  </si>
  <si>
    <t>e.g. % of above O&amp;M costs</t>
  </si>
  <si>
    <t>Annual O&amp;M Costs ($/year)</t>
  </si>
  <si>
    <t>Annual REVENUES</t>
  </si>
  <si>
    <t>Salt Sales</t>
  </si>
  <si>
    <t xml:space="preserve">Resource Recovery </t>
  </si>
  <si>
    <t>Solar/Solar  Ponds</t>
  </si>
  <si>
    <t>Wind</t>
  </si>
  <si>
    <t xml:space="preserve">Other   </t>
  </si>
  <si>
    <t>Annual Revenuse ($/year)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</si>
</sst>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#,##0.0_);[Red]\(#,##0.0\)"/>
    <numFmt numFmtId="165" formatCode="&quot;$&quot;#,##0"/>
    <numFmt numFmtId="166" formatCode="0.0"/>
    <numFmt numFmtId="167" formatCode="_(* #,##0_);_(* \(#,##0\);_(* &quot;-&quot;??_);_(@_)"/>
    <numFmt numFmtId="168" formatCode="0.0%"/>
  </numFmts>
  <fonts count="31">
    <font>
      <sz val="11"/>
      <color theme="1"/>
      <name val="Arial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5"/>
      <color rgb="FFFF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rgb="FFB7B7B7"/>
      <name val="Calibri"/>
      <family val="2"/>
    </font>
    <font>
      <sz val="8"/>
      <color rgb="FFB7B7B7"/>
      <name val="Calibri"/>
      <family val="2"/>
    </font>
    <font>
      <sz val="11"/>
      <color rgb="FFB7B7B7"/>
      <name val="Calibri"/>
      <family val="2"/>
    </font>
    <font>
      <sz val="9"/>
      <color rgb="FFB7B7B7"/>
      <name val="Calibri"/>
      <family val="2"/>
    </font>
    <font>
      <b/>
      <i/>
      <sz val="9"/>
      <color rgb="FFB7B7B7"/>
      <name val="Calibri"/>
      <family val="2"/>
    </font>
    <font>
      <sz val="10"/>
      <color rgb="FF000000"/>
      <name val="Calibri"/>
      <family val="2"/>
    </font>
    <font>
      <b/>
      <i/>
      <sz val="9"/>
      <color rgb="FF7F7F7F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9"/>
      <color rgb="FF00B05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Arial"/>
      <family val="2"/>
    </font>
    <font>
      <b/>
      <sz val="9"/>
      <color rgb="FFB7B7B7"/>
      <name val="Calibri"/>
      <family val="2"/>
    </font>
    <font>
      <b/>
      <sz val="9"/>
      <color rgb="FF000000"/>
      <name val="Calibri"/>
      <family val="2"/>
    </font>
    <font>
      <i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B5394"/>
        <bgColor rgb="FF0B5394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1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0" fontId="2" fillId="0" borderId="0" xfId="0" applyNumberFormat="1" applyFont="1" applyAlignment="1">
      <alignment horizontal="center"/>
    </xf>
    <xf numFmtId="40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40" fontId="6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right"/>
    </xf>
    <xf numFmtId="40" fontId="2" fillId="0" borderId="1" xfId="0" applyNumberFormat="1" applyFont="1" applyBorder="1" applyAlignment="1">
      <alignment horizontal="right"/>
    </xf>
    <xf numFmtId="4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40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0" fontId="6" fillId="0" borderId="2" xfId="0" applyNumberFormat="1" applyFont="1" applyBorder="1" applyAlignment="1">
      <alignment horizontal="center" wrapText="1"/>
    </xf>
    <xf numFmtId="40" fontId="6" fillId="0" borderId="3" xfId="0" applyNumberFormat="1" applyFont="1" applyBorder="1"/>
    <xf numFmtId="40" fontId="6" fillId="0" borderId="4" xfId="0" applyNumberFormat="1" applyFont="1" applyBorder="1" applyAlignment="1">
      <alignment horizontal="center" wrapText="1"/>
    </xf>
    <xf numFmtId="40" fontId="6" fillId="0" borderId="5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40" fontId="6" fillId="0" borderId="8" xfId="0" applyNumberFormat="1" applyFont="1" applyBorder="1" applyAlignment="1">
      <alignment horizontal="center" wrapText="1"/>
    </xf>
    <xf numFmtId="40" fontId="6" fillId="0" borderId="9" xfId="0" applyNumberFormat="1" applyFont="1" applyBorder="1" applyAlignment="1">
      <alignment horizontal="center"/>
    </xf>
    <xf numFmtId="40" fontId="6" fillId="0" borderId="10" xfId="0" applyNumberFormat="1" applyFont="1" applyBorder="1" applyAlignment="1">
      <alignment horizontal="center" wrapText="1"/>
    </xf>
    <xf numFmtId="40" fontId="6" fillId="0" borderId="11" xfId="0" applyNumberFormat="1" applyFont="1" applyBorder="1" applyAlignment="1">
      <alignment horizontal="center" wrapText="1"/>
    </xf>
    <xf numFmtId="37" fontId="6" fillId="0" borderId="12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vertical="center"/>
    </xf>
    <xf numFmtId="40" fontId="6" fillId="0" borderId="15" xfId="0" applyNumberFormat="1" applyFont="1" applyBorder="1" applyAlignment="1">
      <alignment vertical="center"/>
    </xf>
    <xf numFmtId="40" fontId="2" fillId="0" borderId="16" xfId="0" applyNumberFormat="1" applyFont="1" applyBorder="1" applyAlignment="1">
      <alignment horizontal="center" vertical="center"/>
    </xf>
    <xf numFmtId="37" fontId="2" fillId="0" borderId="14" xfId="0" applyNumberFormat="1" applyFont="1" applyBorder="1" applyAlignment="1">
      <alignment horizontal="center"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40" fontId="9" fillId="0" borderId="17" xfId="0" applyNumberFormat="1" applyFont="1" applyBorder="1" applyAlignment="1">
      <alignment horizontal="center"/>
    </xf>
    <xf numFmtId="40" fontId="10" fillId="0" borderId="18" xfId="0" applyNumberFormat="1" applyFont="1" applyBorder="1" applyAlignment="1">
      <alignment vertical="center"/>
    </xf>
    <xf numFmtId="0" fontId="10" fillId="0" borderId="18" xfId="0" applyFont="1" applyBorder="1"/>
    <xf numFmtId="164" fontId="6" fillId="0" borderId="14" xfId="0" applyNumberFormat="1" applyFont="1" applyBorder="1" applyAlignment="1">
      <alignment horizontal="left" vertical="center"/>
    </xf>
    <xf numFmtId="40" fontId="13" fillId="0" borderId="16" xfId="0" applyNumberFormat="1" applyFont="1" applyBorder="1" applyAlignment="1">
      <alignment horizontal="center" vertical="center"/>
    </xf>
    <xf numFmtId="38" fontId="11" fillId="0" borderId="16" xfId="0" applyNumberFormat="1" applyFont="1" applyBorder="1" applyAlignment="1">
      <alignment horizontal="right" vertical="center"/>
    </xf>
    <xf numFmtId="37" fontId="11" fillId="0" borderId="14" xfId="0" applyNumberFormat="1" applyFont="1" applyBorder="1" applyAlignment="1">
      <alignment horizontal="right" vertical="center"/>
    </xf>
    <xf numFmtId="0" fontId="14" fillId="0" borderId="18" xfId="0" applyFont="1" applyBorder="1"/>
    <xf numFmtId="164" fontId="2" fillId="0" borderId="14" xfId="0" applyNumberFormat="1" applyFont="1" applyBorder="1" applyAlignment="1">
      <alignment horizontal="left" vertical="center"/>
    </xf>
    <xf numFmtId="38" fontId="13" fillId="0" borderId="16" xfId="0" applyNumberFormat="1" applyFont="1" applyBorder="1" applyAlignment="1">
      <alignment horizontal="right" vertical="center"/>
    </xf>
    <xf numFmtId="37" fontId="13" fillId="0" borderId="14" xfId="0" applyNumberFormat="1" applyFont="1" applyBorder="1" applyAlignment="1">
      <alignment horizontal="right" vertical="center"/>
    </xf>
    <xf numFmtId="9" fontId="14" fillId="0" borderId="18" xfId="0" applyNumberFormat="1" applyFont="1" applyBorder="1"/>
    <xf numFmtId="38" fontId="6" fillId="0" borderId="16" xfId="0" applyNumberFormat="1" applyFont="1" applyBorder="1" applyAlignment="1">
      <alignment horizontal="right" vertical="center"/>
    </xf>
    <xf numFmtId="37" fontId="2" fillId="0" borderId="14" xfId="0" applyNumberFormat="1" applyFont="1" applyBorder="1" applyAlignment="1">
      <alignment horizontal="right" vertical="center"/>
    </xf>
    <xf numFmtId="40" fontId="6" fillId="0" borderId="16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right" vertical="center"/>
    </xf>
    <xf numFmtId="0" fontId="9" fillId="0" borderId="18" xfId="0" applyFont="1" applyBorder="1"/>
    <xf numFmtId="5" fontId="9" fillId="0" borderId="18" xfId="0" applyNumberFormat="1" applyFont="1" applyBorder="1" applyAlignment="1">
      <alignment horizontal="right" vertical="center"/>
    </xf>
    <xf numFmtId="164" fontId="18" fillId="3" borderId="14" xfId="0" applyNumberFormat="1" applyFont="1" applyFill="1" applyBorder="1" applyAlignment="1">
      <alignment horizontal="left" vertical="center"/>
    </xf>
    <xf numFmtId="40" fontId="6" fillId="4" borderId="15" xfId="0" applyNumberFormat="1" applyFont="1" applyFill="1" applyBorder="1" applyAlignment="1">
      <alignment vertical="center"/>
    </xf>
    <xf numFmtId="40" fontId="6" fillId="4" borderId="16" xfId="0" applyNumberFormat="1" applyFont="1" applyFill="1" applyBorder="1" applyAlignment="1">
      <alignment horizontal="center" vertical="center"/>
    </xf>
    <xf numFmtId="38" fontId="6" fillId="4" borderId="16" xfId="0" applyNumberFormat="1" applyFont="1" applyFill="1" applyBorder="1" applyAlignment="1">
      <alignment horizontal="right" vertical="center"/>
    </xf>
    <xf numFmtId="37" fontId="6" fillId="4" borderId="14" xfId="0" applyNumberFormat="1" applyFont="1" applyFill="1" applyBorder="1" applyAlignment="1">
      <alignment horizontal="right" vertical="center"/>
    </xf>
    <xf numFmtId="40" fontId="17" fillId="4" borderId="18" xfId="0" applyNumberFormat="1" applyFont="1" applyFill="1" applyBorder="1" applyAlignment="1">
      <alignment vertical="center"/>
    </xf>
    <xf numFmtId="0" fontId="9" fillId="4" borderId="18" xfId="0" applyFont="1" applyFill="1" applyBorder="1"/>
    <xf numFmtId="5" fontId="9" fillId="4" borderId="18" xfId="0" applyNumberFormat="1" applyFont="1" applyFill="1" applyBorder="1" applyAlignment="1">
      <alignment horizontal="right" vertical="center"/>
    </xf>
    <xf numFmtId="164" fontId="19" fillId="3" borderId="14" xfId="0" applyNumberFormat="1" applyFont="1" applyFill="1" applyBorder="1" applyAlignment="1">
      <alignment horizontal="left" vertical="center"/>
    </xf>
    <xf numFmtId="40" fontId="2" fillId="4" borderId="15" xfId="0" applyNumberFormat="1" applyFont="1" applyFill="1" applyBorder="1" applyAlignment="1">
      <alignment horizontal="left" vertical="center"/>
    </xf>
    <xf numFmtId="40" fontId="2" fillId="4" borderId="16" xfId="0" applyNumberFormat="1" applyFont="1" applyFill="1" applyBorder="1" applyAlignment="1">
      <alignment horizontal="center" vertical="center"/>
    </xf>
    <xf numFmtId="38" fontId="2" fillId="4" borderId="16" xfId="0" applyNumberFormat="1" applyFont="1" applyFill="1" applyBorder="1" applyAlignment="1">
      <alignment horizontal="right" vertical="center"/>
    </xf>
    <xf numFmtId="37" fontId="2" fillId="4" borderId="14" xfId="0" applyNumberFormat="1" applyFont="1" applyFill="1" applyBorder="1" applyAlignment="1">
      <alignment horizontal="right" vertical="center"/>
    </xf>
    <xf numFmtId="1" fontId="10" fillId="4" borderId="18" xfId="0" applyNumberFormat="1" applyFont="1" applyFill="1" applyBorder="1" applyAlignment="1">
      <alignment vertical="center"/>
    </xf>
    <xf numFmtId="0" fontId="10" fillId="4" borderId="18" xfId="0" applyFont="1" applyFill="1" applyBorder="1"/>
    <xf numFmtId="5" fontId="10" fillId="4" borderId="18" xfId="0" applyNumberFormat="1" applyFont="1" applyFill="1" applyBorder="1" applyAlignment="1">
      <alignment horizontal="left" vertical="center"/>
    </xf>
    <xf numFmtId="40" fontId="2" fillId="0" borderId="15" xfId="0" applyNumberFormat="1" applyFont="1" applyBorder="1" applyAlignment="1">
      <alignment horizontal="left" vertical="center"/>
    </xf>
    <xf numFmtId="38" fontId="2" fillId="0" borderId="16" xfId="0" applyNumberFormat="1" applyFont="1" applyBorder="1" applyAlignment="1">
      <alignment horizontal="right" vertical="center"/>
    </xf>
    <xf numFmtId="1" fontId="10" fillId="0" borderId="18" xfId="0" applyNumberFormat="1" applyFont="1" applyBorder="1" applyAlignment="1">
      <alignment vertical="center"/>
    </xf>
    <xf numFmtId="164" fontId="21" fillId="5" borderId="14" xfId="0" applyNumberFormat="1" applyFont="1" applyFill="1" applyBorder="1" applyAlignment="1">
      <alignment horizontal="left" vertical="center"/>
    </xf>
    <xf numFmtId="40" fontId="6" fillId="6" borderId="15" xfId="0" applyNumberFormat="1" applyFont="1" applyFill="1" applyBorder="1" applyAlignment="1">
      <alignment vertical="center"/>
    </xf>
    <xf numFmtId="40" fontId="6" fillId="6" borderId="16" xfId="0" applyNumberFormat="1" applyFont="1" applyFill="1" applyBorder="1" applyAlignment="1">
      <alignment horizontal="center" vertical="center"/>
    </xf>
    <xf numFmtId="38" fontId="6" fillId="6" borderId="16" xfId="0" applyNumberFormat="1" applyFont="1" applyFill="1" applyBorder="1" applyAlignment="1">
      <alignment horizontal="right" vertical="center"/>
    </xf>
    <xf numFmtId="37" fontId="6" fillId="6" borderId="14" xfId="0" applyNumberFormat="1" applyFont="1" applyFill="1" applyBorder="1" applyAlignment="1">
      <alignment horizontal="right" vertical="center"/>
    </xf>
    <xf numFmtId="40" fontId="17" fillId="6" borderId="18" xfId="0" applyNumberFormat="1" applyFont="1" applyFill="1" applyBorder="1" applyAlignment="1">
      <alignment vertical="center"/>
    </xf>
    <xf numFmtId="0" fontId="9" fillId="6" borderId="18" xfId="0" applyFont="1" applyFill="1" applyBorder="1"/>
    <xf numFmtId="5" fontId="9" fillId="6" borderId="18" xfId="0" applyNumberFormat="1" applyFont="1" applyFill="1" applyBorder="1" applyAlignment="1">
      <alignment horizontal="right" vertical="center"/>
    </xf>
    <xf numFmtId="164" fontId="22" fillId="5" borderId="14" xfId="0" applyNumberFormat="1" applyFont="1" applyFill="1" applyBorder="1" applyAlignment="1">
      <alignment horizontal="left" vertical="center"/>
    </xf>
    <xf numFmtId="40" fontId="2" fillId="6" borderId="15" xfId="0" applyNumberFormat="1" applyFont="1" applyFill="1" applyBorder="1" applyAlignment="1">
      <alignment horizontal="left" vertical="center"/>
    </xf>
    <xf numFmtId="40" fontId="2" fillId="6" borderId="16" xfId="0" applyNumberFormat="1" applyFont="1" applyFill="1" applyBorder="1" applyAlignment="1">
      <alignment horizontal="center" vertical="center"/>
    </xf>
    <xf numFmtId="38" fontId="2" fillId="6" borderId="16" xfId="0" applyNumberFormat="1" applyFont="1" applyFill="1" applyBorder="1" applyAlignment="1">
      <alignment horizontal="right" vertical="center"/>
    </xf>
    <xf numFmtId="37" fontId="2" fillId="6" borderId="14" xfId="0" applyNumberFormat="1" applyFont="1" applyFill="1" applyBorder="1" applyAlignment="1">
      <alignment horizontal="right" vertical="center"/>
    </xf>
    <xf numFmtId="1" fontId="10" fillId="6" borderId="18" xfId="0" applyNumberFormat="1" applyFont="1" applyFill="1" applyBorder="1" applyAlignment="1">
      <alignment vertical="center"/>
    </xf>
    <xf numFmtId="0" fontId="10" fillId="6" borderId="18" xfId="0" applyFont="1" applyFill="1" applyBorder="1"/>
    <xf numFmtId="5" fontId="10" fillId="6" borderId="18" xfId="0" applyNumberFormat="1" applyFont="1" applyFill="1" applyBorder="1" applyAlignment="1">
      <alignment horizontal="left" vertical="center"/>
    </xf>
    <xf numFmtId="164" fontId="18" fillId="7" borderId="14" xfId="0" applyNumberFormat="1" applyFont="1" applyFill="1" applyBorder="1" applyAlignment="1">
      <alignment horizontal="left" vertical="center"/>
    </xf>
    <xf numFmtId="40" fontId="6" fillId="8" borderId="15" xfId="0" applyNumberFormat="1" applyFont="1" applyFill="1" applyBorder="1" applyAlignment="1">
      <alignment vertical="center"/>
    </xf>
    <xf numFmtId="40" fontId="6" fillId="8" borderId="16" xfId="0" applyNumberFormat="1" applyFont="1" applyFill="1" applyBorder="1" applyAlignment="1">
      <alignment horizontal="center" vertical="center"/>
    </xf>
    <xf numFmtId="38" fontId="6" fillId="8" borderId="16" xfId="0" applyNumberFormat="1" applyFont="1" applyFill="1" applyBorder="1" applyAlignment="1">
      <alignment horizontal="right" vertical="center"/>
    </xf>
    <xf numFmtId="37" fontId="6" fillId="8" borderId="14" xfId="0" applyNumberFormat="1" applyFont="1" applyFill="1" applyBorder="1" applyAlignment="1">
      <alignment horizontal="right" vertical="center"/>
    </xf>
    <xf numFmtId="40" fontId="17" fillId="8" borderId="18" xfId="0" applyNumberFormat="1" applyFont="1" applyFill="1" applyBorder="1" applyAlignment="1">
      <alignment vertical="center"/>
    </xf>
    <xf numFmtId="0" fontId="9" fillId="8" borderId="18" xfId="0" applyFont="1" applyFill="1" applyBorder="1"/>
    <xf numFmtId="5" fontId="9" fillId="8" borderId="18" xfId="0" applyNumberFormat="1" applyFont="1" applyFill="1" applyBorder="1" applyAlignment="1">
      <alignment horizontal="right" vertical="center"/>
    </xf>
    <xf numFmtId="164" fontId="19" fillId="7" borderId="14" xfId="0" applyNumberFormat="1" applyFont="1" applyFill="1" applyBorder="1" applyAlignment="1">
      <alignment horizontal="left" vertical="center"/>
    </xf>
    <xf numFmtId="40" fontId="2" fillId="8" borderId="15" xfId="0" applyNumberFormat="1" applyFont="1" applyFill="1" applyBorder="1" applyAlignment="1">
      <alignment horizontal="left" vertical="center"/>
    </xf>
    <xf numFmtId="40" fontId="2" fillId="8" borderId="16" xfId="0" applyNumberFormat="1" applyFont="1" applyFill="1" applyBorder="1" applyAlignment="1">
      <alignment horizontal="center" vertical="center"/>
    </xf>
    <xf numFmtId="38" fontId="2" fillId="8" borderId="16" xfId="0" applyNumberFormat="1" applyFont="1" applyFill="1" applyBorder="1" applyAlignment="1">
      <alignment horizontal="right" vertical="center"/>
    </xf>
    <xf numFmtId="37" fontId="2" fillId="8" borderId="14" xfId="0" applyNumberFormat="1" applyFont="1" applyFill="1" applyBorder="1" applyAlignment="1">
      <alignment horizontal="right" vertical="center"/>
    </xf>
    <xf numFmtId="1" fontId="10" fillId="8" borderId="18" xfId="0" applyNumberFormat="1" applyFont="1" applyFill="1" applyBorder="1" applyAlignment="1">
      <alignment vertical="center"/>
    </xf>
    <xf numFmtId="0" fontId="10" fillId="8" borderId="18" xfId="0" applyFont="1" applyFill="1" applyBorder="1"/>
    <xf numFmtId="5" fontId="10" fillId="8" borderId="18" xfId="0" applyNumberFormat="1" applyFont="1" applyFill="1" applyBorder="1" applyAlignment="1">
      <alignment horizontal="left" vertical="center"/>
    </xf>
    <xf numFmtId="40" fontId="23" fillId="0" borderId="15" xfId="0" applyNumberFormat="1" applyFont="1" applyBorder="1" applyAlignment="1">
      <alignment horizontal="left" vertical="center"/>
    </xf>
    <xf numFmtId="9" fontId="2" fillId="0" borderId="16" xfId="0" applyNumberFormat="1" applyFont="1" applyBorder="1" applyAlignment="1">
      <alignment horizontal="right" vertical="center"/>
    </xf>
    <xf numFmtId="9" fontId="9" fillId="0" borderId="18" xfId="0" applyNumberFormat="1" applyFont="1" applyBorder="1" applyAlignment="1">
      <alignment horizontal="right" vertical="center"/>
    </xf>
    <xf numFmtId="164" fontId="25" fillId="0" borderId="14" xfId="0" applyNumberFormat="1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38" fontId="10" fillId="0" borderId="18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40" fontId="2" fillId="0" borderId="15" xfId="0" applyNumberFormat="1" applyFont="1" applyBorder="1" applyAlignment="1">
      <alignment vertical="center"/>
    </xf>
    <xf numFmtId="9" fontId="10" fillId="0" borderId="18" xfId="0" applyNumberFormat="1" applyFont="1" applyBorder="1" applyAlignment="1">
      <alignment horizontal="right" vertical="center"/>
    </xf>
    <xf numFmtId="40" fontId="9" fillId="0" borderId="18" xfId="0" applyNumberFormat="1" applyFont="1" applyBorder="1" applyAlignment="1">
      <alignment horizontal="left" vertical="center"/>
    </xf>
    <xf numFmtId="38" fontId="10" fillId="0" borderId="18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38" fontId="2" fillId="0" borderId="20" xfId="0" applyNumberFormat="1" applyFont="1" applyBorder="1" applyAlignment="1">
      <alignment horizontal="center" vertical="center"/>
    </xf>
    <xf numFmtId="40" fontId="2" fillId="0" borderId="21" xfId="0" applyNumberFormat="1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right" vertical="center"/>
    </xf>
    <xf numFmtId="37" fontId="2" fillId="0" borderId="22" xfId="0" applyNumberFormat="1" applyFont="1" applyBorder="1" applyAlignment="1">
      <alignment horizontal="right" vertical="center"/>
    </xf>
    <xf numFmtId="37" fontId="2" fillId="0" borderId="19" xfId="0" applyNumberFormat="1" applyFont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left" vertical="center"/>
    </xf>
    <xf numFmtId="40" fontId="10" fillId="0" borderId="22" xfId="0" applyNumberFormat="1" applyFont="1" applyBorder="1" applyAlignment="1">
      <alignment horizontal="left" vertical="center"/>
    </xf>
    <xf numFmtId="40" fontId="11" fillId="0" borderId="15" xfId="0" applyNumberFormat="1" applyFont="1" applyBorder="1" applyAlignment="1">
      <alignment vertical="center"/>
    </xf>
    <xf numFmtId="40" fontId="11" fillId="0" borderId="16" xfId="0" applyNumberFormat="1" applyFont="1" applyBorder="1" applyAlignment="1">
      <alignment horizontal="center" vertical="center"/>
    </xf>
    <xf numFmtId="40" fontId="26" fillId="0" borderId="18" xfId="0" applyNumberFormat="1" applyFont="1" applyBorder="1" applyAlignment="1">
      <alignment horizontal="left" vertical="center"/>
    </xf>
    <xf numFmtId="1" fontId="14" fillId="0" borderId="23" xfId="0" applyNumberFormat="1" applyFont="1" applyBorder="1" applyAlignment="1">
      <alignment horizontal="left" vertical="center"/>
    </xf>
    <xf numFmtId="40" fontId="14" fillId="0" borderId="22" xfId="0" applyNumberFormat="1" applyFont="1" applyBorder="1" applyAlignment="1">
      <alignment horizontal="left" vertical="center"/>
    </xf>
    <xf numFmtId="40" fontId="13" fillId="0" borderId="15" xfId="0" applyNumberFormat="1" applyFont="1" applyBorder="1" applyAlignment="1">
      <alignment horizontal="left" vertical="center"/>
    </xf>
    <xf numFmtId="38" fontId="14" fillId="0" borderId="2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left" vertical="center"/>
    </xf>
    <xf numFmtId="38" fontId="13" fillId="0" borderId="20" xfId="0" applyNumberFormat="1" applyFont="1" applyBorder="1" applyAlignment="1">
      <alignment horizontal="center" vertical="center"/>
    </xf>
    <xf numFmtId="40" fontId="13" fillId="0" borderId="21" xfId="0" applyNumberFormat="1" applyFont="1" applyBorder="1" applyAlignment="1">
      <alignment horizontal="center" vertical="center"/>
    </xf>
    <xf numFmtId="38" fontId="13" fillId="0" borderId="21" xfId="0" applyNumberFormat="1" applyFont="1" applyBorder="1" applyAlignment="1">
      <alignment horizontal="right" vertical="center"/>
    </xf>
    <xf numFmtId="37" fontId="13" fillId="0" borderId="22" xfId="0" applyNumberFormat="1" applyFont="1" applyBorder="1" applyAlignment="1">
      <alignment horizontal="right" vertical="center"/>
    </xf>
    <xf numFmtId="37" fontId="13" fillId="0" borderId="19" xfId="0" applyNumberFormat="1" applyFont="1" applyBorder="1" applyAlignment="1">
      <alignment horizontal="right" vertical="center"/>
    </xf>
    <xf numFmtId="38" fontId="28" fillId="0" borderId="23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 vertical="center"/>
    </xf>
    <xf numFmtId="38" fontId="2" fillId="0" borderId="25" xfId="0" applyNumberFormat="1" applyFont="1" applyBorder="1" applyAlignment="1">
      <alignment horizontal="center" vertical="center"/>
    </xf>
    <xf numFmtId="40" fontId="2" fillId="0" borderId="26" xfId="0" applyNumberFormat="1" applyFont="1" applyBorder="1" applyAlignment="1">
      <alignment horizontal="center" vertical="center"/>
    </xf>
    <xf numFmtId="38" fontId="2" fillId="0" borderId="26" xfId="0" applyNumberFormat="1" applyFont="1" applyBorder="1" applyAlignment="1">
      <alignment horizontal="right" vertical="center"/>
    </xf>
    <xf numFmtId="37" fontId="2" fillId="0" borderId="24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40" fontId="10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10" fillId="0" borderId="17" xfId="0" applyFont="1" applyBorder="1"/>
    <xf numFmtId="164" fontId="23" fillId="0" borderId="14" xfId="0" applyNumberFormat="1" applyFont="1" applyBorder="1" applyAlignment="1">
      <alignment horizontal="center" vertical="center"/>
    </xf>
    <xf numFmtId="40" fontId="23" fillId="0" borderId="28" xfId="0" applyNumberFormat="1" applyFont="1" applyBorder="1" applyAlignment="1">
      <alignment vertical="center"/>
    </xf>
    <xf numFmtId="38" fontId="23" fillId="0" borderId="29" xfId="0" applyNumberFormat="1" applyFont="1" applyBorder="1" applyAlignment="1">
      <alignment horizontal="center" vertical="center"/>
    </xf>
    <xf numFmtId="40" fontId="23" fillId="0" borderId="29" xfId="0" applyNumberFormat="1" applyFont="1" applyBorder="1" applyAlignment="1">
      <alignment horizontal="center" vertical="center"/>
    </xf>
    <xf numFmtId="38" fontId="23" fillId="0" borderId="29" xfId="0" applyNumberFormat="1" applyFont="1" applyBorder="1" applyAlignment="1">
      <alignment horizontal="right" vertical="center"/>
    </xf>
    <xf numFmtId="37" fontId="23" fillId="0" borderId="17" xfId="0" applyNumberFormat="1" applyFont="1" applyBorder="1" applyAlignment="1">
      <alignment horizontal="right" vertical="center"/>
    </xf>
    <xf numFmtId="37" fontId="23" fillId="0" borderId="27" xfId="0" applyNumberFormat="1" applyFont="1" applyBorder="1" applyAlignment="1">
      <alignment horizontal="right" vertical="center"/>
    </xf>
    <xf numFmtId="40" fontId="6" fillId="2" borderId="14" xfId="0" applyNumberFormat="1" applyFont="1" applyFill="1" applyBorder="1" applyAlignment="1">
      <alignment vertical="center"/>
    </xf>
    <xf numFmtId="40" fontId="2" fillId="2" borderId="30" xfId="0" applyNumberFormat="1" applyFont="1" applyFill="1" applyBorder="1" applyAlignment="1">
      <alignment vertical="center"/>
    </xf>
    <xf numFmtId="38" fontId="2" fillId="2" borderId="31" xfId="0" applyNumberFormat="1" applyFont="1" applyFill="1" applyBorder="1" applyAlignment="1">
      <alignment horizontal="center" vertical="center"/>
    </xf>
    <xf numFmtId="40" fontId="2" fillId="2" borderId="16" xfId="0" applyNumberFormat="1" applyFont="1" applyFill="1" applyBorder="1" applyAlignment="1">
      <alignment horizontal="center" vertical="center"/>
    </xf>
    <xf numFmtId="37" fontId="2" fillId="2" borderId="32" xfId="0" applyNumberFormat="1" applyFont="1" applyFill="1" applyBorder="1" applyAlignment="1">
      <alignment horizontal="right" vertical="center"/>
    </xf>
    <xf numFmtId="37" fontId="2" fillId="2" borderId="33" xfId="0" applyNumberFormat="1" applyFont="1" applyFill="1" applyBorder="1" applyAlignment="1">
      <alignment horizontal="right" vertical="center"/>
    </xf>
    <xf numFmtId="37" fontId="2" fillId="2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38" fontId="2" fillId="0" borderId="34" xfId="0" applyNumberFormat="1" applyFont="1" applyBorder="1" applyAlignment="1">
      <alignment horizontal="right" vertical="center"/>
    </xf>
    <xf numFmtId="37" fontId="2" fillId="0" borderId="32" xfId="0" applyNumberFormat="1" applyFont="1" applyBorder="1" applyAlignment="1">
      <alignment horizontal="right" vertical="center"/>
    </xf>
    <xf numFmtId="9" fontId="2" fillId="0" borderId="16" xfId="0" applyNumberFormat="1" applyFont="1" applyBorder="1" applyAlignment="1">
      <alignment horizontal="center" vertical="center"/>
    </xf>
    <xf numFmtId="40" fontId="10" fillId="0" borderId="18" xfId="0" applyNumberFormat="1" applyFont="1" applyBorder="1" applyAlignment="1">
      <alignment horizontal="left" vertical="center"/>
    </xf>
    <xf numFmtId="9" fontId="2" fillId="10" borderId="16" xfId="0" applyNumberFormat="1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38" fontId="2" fillId="0" borderId="35" xfId="0" applyNumberFormat="1" applyFont="1" applyBorder="1" applyAlignment="1">
      <alignment horizontal="right" vertical="center"/>
    </xf>
    <xf numFmtId="37" fontId="2" fillId="0" borderId="3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vertical="center"/>
    </xf>
    <xf numFmtId="40" fontId="23" fillId="0" borderId="37" xfId="0" applyNumberFormat="1" applyFont="1" applyBorder="1" applyAlignment="1">
      <alignment vertical="center"/>
    </xf>
    <xf numFmtId="38" fontId="23" fillId="0" borderId="38" xfId="0" applyNumberFormat="1" applyFont="1" applyBorder="1" applyAlignment="1">
      <alignment horizontal="center" vertical="center"/>
    </xf>
    <xf numFmtId="40" fontId="23" fillId="0" borderId="1" xfId="0" applyNumberFormat="1" applyFont="1" applyBorder="1" applyAlignment="1">
      <alignment horizontal="center" vertical="center"/>
    </xf>
    <xf numFmtId="38" fontId="23" fillId="0" borderId="38" xfId="0" applyNumberFormat="1" applyFont="1" applyBorder="1" applyAlignment="1">
      <alignment horizontal="right" vertical="center"/>
    </xf>
    <xf numFmtId="37" fontId="23" fillId="0" borderId="38" xfId="0" applyNumberFormat="1" applyFont="1" applyBorder="1" applyAlignment="1">
      <alignment horizontal="right" vertical="center"/>
    </xf>
    <xf numFmtId="37" fontId="23" fillId="0" borderId="39" xfId="0" applyNumberFormat="1" applyFont="1" applyBorder="1" applyAlignment="1">
      <alignment horizontal="right" vertical="center"/>
    </xf>
    <xf numFmtId="40" fontId="2" fillId="0" borderId="40" xfId="0" applyNumberFormat="1" applyFont="1" applyBorder="1" applyAlignment="1">
      <alignment vertical="center"/>
    </xf>
    <xf numFmtId="0" fontId="2" fillId="11" borderId="41" xfId="0" applyFont="1" applyFill="1" applyBorder="1"/>
    <xf numFmtId="6" fontId="6" fillId="11" borderId="39" xfId="0" applyNumberFormat="1" applyFont="1" applyFill="1" applyBorder="1" applyAlignment="1">
      <alignment vertical="center"/>
    </xf>
    <xf numFmtId="0" fontId="10" fillId="0" borderId="29" xfId="0" applyFont="1" applyBorder="1"/>
    <xf numFmtId="0" fontId="10" fillId="0" borderId="42" xfId="0" applyFont="1" applyBorder="1"/>
    <xf numFmtId="40" fontId="2" fillId="0" borderId="27" xfId="0" applyNumberFormat="1" applyFont="1" applyBorder="1" applyAlignment="1">
      <alignment vertical="center"/>
    </xf>
    <xf numFmtId="40" fontId="6" fillId="0" borderId="3" xfId="0" applyNumberFormat="1" applyFont="1" applyBorder="1" applyAlignment="1">
      <alignment horizontal="left" vertical="center"/>
    </xf>
    <xf numFmtId="40" fontId="2" fillId="0" borderId="0" xfId="0" applyNumberFormat="1" applyFont="1" applyAlignment="1">
      <alignment horizontal="center" vertical="center"/>
    </xf>
    <xf numFmtId="9" fontId="2" fillId="0" borderId="43" xfId="0" applyNumberFormat="1" applyFont="1" applyBorder="1" applyAlignment="1">
      <alignment horizontal="center" vertical="center"/>
    </xf>
    <xf numFmtId="40" fontId="2" fillId="0" borderId="44" xfId="0" applyNumberFormat="1" applyFont="1" applyBorder="1" applyAlignment="1">
      <alignment vertical="center"/>
    </xf>
    <xf numFmtId="38" fontId="6" fillId="0" borderId="43" xfId="0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6" fillId="0" borderId="2" xfId="0" applyNumberFormat="1" applyFont="1" applyBorder="1" applyAlignment="1">
      <alignment vertical="center"/>
    </xf>
    <xf numFmtId="10" fontId="2" fillId="0" borderId="16" xfId="0" applyNumberFormat="1" applyFont="1" applyBorder="1" applyAlignment="1">
      <alignment horizontal="center" vertical="center"/>
    </xf>
    <xf numFmtId="38" fontId="2" fillId="0" borderId="18" xfId="0" applyNumberFormat="1" applyFont="1" applyBorder="1" applyAlignment="1">
      <alignment vertical="center"/>
    </xf>
    <xf numFmtId="38" fontId="2" fillId="0" borderId="14" xfId="0" applyNumberFormat="1" applyFont="1" applyBorder="1" applyAlignment="1">
      <alignment vertical="center"/>
    </xf>
    <xf numFmtId="9" fontId="10" fillId="0" borderId="18" xfId="0" applyNumberFormat="1" applyFont="1" applyBorder="1" applyAlignment="1">
      <alignment horizontal="center"/>
    </xf>
    <xf numFmtId="40" fontId="2" fillId="0" borderId="14" xfId="0" applyNumberFormat="1" applyFont="1" applyBorder="1" applyAlignment="1">
      <alignment vertical="center"/>
    </xf>
    <xf numFmtId="40" fontId="2" fillId="0" borderId="19" xfId="0" applyNumberFormat="1" applyFont="1" applyBorder="1" applyAlignment="1">
      <alignment vertical="center"/>
    </xf>
    <xf numFmtId="9" fontId="2" fillId="0" borderId="15" xfId="0" applyNumberFormat="1" applyFont="1" applyBorder="1" applyAlignment="1">
      <alignment vertical="center"/>
    </xf>
    <xf numFmtId="40" fontId="10" fillId="0" borderId="23" xfId="0" applyNumberFormat="1" applyFont="1" applyBorder="1" applyAlignment="1">
      <alignment horizontal="left" vertical="center"/>
    </xf>
    <xf numFmtId="40" fontId="2" fillId="0" borderId="24" xfId="0" applyNumberFormat="1" applyFont="1" applyBorder="1" applyAlignment="1">
      <alignment vertical="center"/>
    </xf>
    <xf numFmtId="9" fontId="2" fillId="0" borderId="36" xfId="0" applyNumberFormat="1" applyFont="1" applyBorder="1" applyAlignment="1">
      <alignment horizontal="center" vertical="center"/>
    </xf>
    <xf numFmtId="38" fontId="2" fillId="0" borderId="24" xfId="0" applyNumberFormat="1" applyFont="1" applyBorder="1" applyAlignment="1">
      <alignment vertical="center"/>
    </xf>
    <xf numFmtId="6" fontId="6" fillId="0" borderId="45" xfId="0" applyNumberFormat="1" applyFont="1" applyBorder="1" applyAlignment="1">
      <alignment vertical="center"/>
    </xf>
    <xf numFmtId="6" fontId="6" fillId="0" borderId="38" xfId="0" applyNumberFormat="1" applyFont="1" applyBorder="1" applyAlignment="1">
      <alignment vertical="center"/>
    </xf>
    <xf numFmtId="6" fontId="6" fillId="0" borderId="39" xfId="0" applyNumberFormat="1" applyFont="1" applyBorder="1" applyAlignment="1">
      <alignment vertical="center"/>
    </xf>
    <xf numFmtId="9" fontId="10" fillId="0" borderId="37" xfId="0" applyNumberFormat="1" applyFont="1" applyBorder="1" applyAlignment="1">
      <alignment vertical="center"/>
    </xf>
    <xf numFmtId="0" fontId="10" fillId="0" borderId="0" xfId="0" applyFont="1"/>
    <xf numFmtId="0" fontId="10" fillId="0" borderId="43" xfId="0" applyFont="1" applyBorder="1"/>
    <xf numFmtId="9" fontId="2" fillId="0" borderId="0" xfId="0" applyNumberFormat="1" applyFont="1" applyAlignment="1">
      <alignment horizontal="right" vertical="center"/>
    </xf>
    <xf numFmtId="38" fontId="2" fillId="0" borderId="43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37" fontId="2" fillId="0" borderId="46" xfId="0" applyNumberFormat="1" applyFont="1" applyBorder="1" applyAlignment="1">
      <alignment horizontal="right" vertical="center"/>
    </xf>
    <xf numFmtId="40" fontId="17" fillId="0" borderId="28" xfId="0" applyNumberFormat="1" applyFont="1" applyBorder="1" applyAlignment="1">
      <alignment vertical="center"/>
    </xf>
    <xf numFmtId="40" fontId="10" fillId="0" borderId="4" xfId="0" applyNumberFormat="1" applyFont="1" applyBorder="1" applyAlignment="1">
      <alignment horizontal="left" vertical="center"/>
    </xf>
    <xf numFmtId="40" fontId="10" fillId="0" borderId="29" xfId="0" applyNumberFormat="1" applyFont="1" applyBorder="1" applyAlignment="1">
      <alignment horizontal="left" vertical="center"/>
    </xf>
    <xf numFmtId="40" fontId="10" fillId="0" borderId="42" xfId="0" applyNumberFormat="1" applyFont="1" applyBorder="1" applyAlignment="1">
      <alignment horizontal="left" vertical="center"/>
    </xf>
    <xf numFmtId="40" fontId="2" fillId="0" borderId="18" xfId="0" applyNumberFormat="1" applyFont="1" applyBorder="1" applyAlignment="1">
      <alignment horizontal="center" vertical="center"/>
    </xf>
    <xf numFmtId="168" fontId="10" fillId="0" borderId="18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left"/>
    </xf>
    <xf numFmtId="40" fontId="2" fillId="0" borderId="23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vertical="center"/>
    </xf>
    <xf numFmtId="38" fontId="2" fillId="0" borderId="23" xfId="0" applyNumberFormat="1" applyFont="1" applyBorder="1" applyAlignment="1">
      <alignment vertical="center"/>
    </xf>
    <xf numFmtId="38" fontId="2" fillId="0" borderId="19" xfId="0" applyNumberFormat="1" applyFont="1" applyBorder="1" applyAlignment="1">
      <alignment vertical="center"/>
    </xf>
    <xf numFmtId="40" fontId="17" fillId="0" borderId="44" xfId="0" applyNumberFormat="1" applyFont="1" applyBorder="1" applyAlignment="1">
      <alignment vertical="center"/>
    </xf>
    <xf numFmtId="40" fontId="2" fillId="0" borderId="8" xfId="0" applyNumberFormat="1" applyFont="1" applyBorder="1" applyAlignment="1">
      <alignment vertical="center"/>
    </xf>
    <xf numFmtId="40" fontId="10" fillId="0" borderId="0" xfId="0" applyNumberFormat="1" applyFont="1" applyAlignment="1">
      <alignment wrapText="1"/>
    </xf>
    <xf numFmtId="37" fontId="10" fillId="0" borderId="0" xfId="0" applyNumberFormat="1" applyFont="1" applyAlignment="1">
      <alignment wrapText="1"/>
    </xf>
    <xf numFmtId="38" fontId="10" fillId="0" borderId="0" xfId="0" applyNumberFormat="1" applyFont="1" applyAlignment="1">
      <alignment wrapText="1"/>
    </xf>
    <xf numFmtId="40" fontId="6" fillId="2" borderId="47" xfId="0" applyNumberFormat="1" applyFont="1" applyFill="1" applyBorder="1" applyAlignment="1">
      <alignment vertical="center"/>
    </xf>
    <xf numFmtId="40" fontId="6" fillId="2" borderId="48" xfId="0" applyNumberFormat="1" applyFont="1" applyFill="1" applyBorder="1" applyAlignment="1">
      <alignment vertical="center"/>
    </xf>
    <xf numFmtId="40" fontId="6" fillId="2" borderId="49" xfId="0" applyNumberFormat="1" applyFont="1" applyFill="1" applyBorder="1" applyAlignment="1">
      <alignment vertical="center"/>
    </xf>
    <xf numFmtId="9" fontId="10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0" fontId="10" fillId="0" borderId="44" xfId="0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43" xfId="0" applyFont="1" applyBorder="1" applyAlignment="1">
      <alignment wrapText="1"/>
    </xf>
    <xf numFmtId="40" fontId="6" fillId="0" borderId="28" xfId="0" applyNumberFormat="1" applyFont="1" applyBorder="1" applyAlignment="1">
      <alignment horizontal="left" vertical="center"/>
    </xf>
    <xf numFmtId="40" fontId="2" fillId="0" borderId="50" xfId="0" applyNumberFormat="1" applyFont="1" applyBorder="1" applyAlignment="1">
      <alignment horizontal="right" vertical="center"/>
    </xf>
    <xf numFmtId="40" fontId="17" fillId="0" borderId="51" xfId="0" applyNumberFormat="1" applyFont="1" applyBorder="1" applyAlignment="1">
      <alignment vertical="center"/>
    </xf>
    <xf numFmtId="40" fontId="2" fillId="0" borderId="28" xfId="0" applyNumberFormat="1" applyFont="1" applyBorder="1" applyAlignment="1">
      <alignment vertical="center"/>
    </xf>
    <xf numFmtId="3" fontId="2" fillId="0" borderId="0" xfId="0" applyNumberFormat="1" applyFont="1"/>
    <xf numFmtId="44" fontId="2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5" fontId="10" fillId="0" borderId="18" xfId="0" applyNumberFormat="1" applyFont="1" applyBorder="1" applyAlignment="1">
      <alignment horizontal="right" vertical="center"/>
    </xf>
    <xf numFmtId="40" fontId="2" fillId="0" borderId="28" xfId="0" applyNumberFormat="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/>
    </xf>
    <xf numFmtId="0" fontId="10" fillId="0" borderId="17" xfId="0" applyFont="1" applyBorder="1" applyAlignment="1">
      <alignment wrapText="1"/>
    </xf>
    <xf numFmtId="164" fontId="2" fillId="0" borderId="20" xfId="0" applyNumberFormat="1" applyFont="1" applyBorder="1" applyAlignment="1">
      <alignment horizontal="right" vertical="center"/>
    </xf>
    <xf numFmtId="40" fontId="6" fillId="0" borderId="28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5" fontId="10" fillId="0" borderId="1" xfId="0" applyNumberFormat="1" applyFont="1" applyBorder="1" applyAlignment="1">
      <alignment horizontal="right" vertical="center"/>
    </xf>
    <xf numFmtId="40" fontId="6" fillId="0" borderId="15" xfId="0" applyNumberFormat="1" applyFont="1" applyBorder="1" applyAlignment="1">
      <alignment horizontal="left" vertical="center"/>
    </xf>
    <xf numFmtId="168" fontId="2" fillId="0" borderId="21" xfId="0" applyNumberFormat="1" applyFont="1" applyBorder="1" applyAlignment="1">
      <alignment horizontal="center" vertical="center"/>
    </xf>
    <xf numFmtId="40" fontId="10" fillId="0" borderId="23" xfId="0" applyNumberFormat="1" applyFont="1" applyBorder="1" applyAlignment="1">
      <alignment horizontal="left" vertical="center" wrapText="1"/>
    </xf>
    <xf numFmtId="38" fontId="2" fillId="0" borderId="20" xfId="0" applyNumberFormat="1" applyFont="1" applyBorder="1" applyAlignment="1">
      <alignment horizontal="right" vertical="center"/>
    </xf>
    <xf numFmtId="40" fontId="10" fillId="0" borderId="22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/>
    </xf>
    <xf numFmtId="40" fontId="10" fillId="0" borderId="18" xfId="0" applyNumberFormat="1" applyFont="1" applyBorder="1" applyAlignment="1">
      <alignment horizontal="left" vertical="center" wrapText="1"/>
    </xf>
    <xf numFmtId="40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0" fontId="2" fillId="0" borderId="0" xfId="0" applyNumberFormat="1" applyFont="1" applyAlignment="1">
      <alignment wrapText="1"/>
    </xf>
    <xf numFmtId="40" fontId="10" fillId="0" borderId="9" xfId="0" applyNumberFormat="1" applyFont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5" fillId="0" borderId="29" xfId="0" applyFont="1" applyBorder="1"/>
    <xf numFmtId="0" fontId="5" fillId="0" borderId="42" xfId="0" applyFont="1" applyBorder="1"/>
    <xf numFmtId="38" fontId="2" fillId="0" borderId="52" xfId="0" applyNumberFormat="1" applyFont="1" applyBorder="1" applyAlignment="1">
      <alignment horizontal="center" vertical="center"/>
    </xf>
    <xf numFmtId="0" fontId="5" fillId="0" borderId="43" xfId="0" applyFont="1" applyBorder="1"/>
    <xf numFmtId="0" fontId="5" fillId="0" borderId="0" xfId="0" applyFont="1" applyAlignment="1">
      <alignment horizontal="center"/>
    </xf>
    <xf numFmtId="40" fontId="6" fillId="0" borderId="4" xfId="0" applyNumberFormat="1" applyFont="1" applyBorder="1" applyAlignment="1">
      <alignment horizontal="center" wrapText="1"/>
    </xf>
    <xf numFmtId="37" fontId="6" fillId="0" borderId="7" xfId="0" applyNumberFormat="1" applyFont="1" applyBorder="1" applyAlignment="1">
      <alignment horizontal="center" wrapText="1"/>
    </xf>
    <xf numFmtId="37" fontId="6" fillId="0" borderId="6" xfId="0" applyNumberFormat="1" applyFont="1" applyBorder="1" applyAlignment="1">
      <alignment horizontal="center" wrapText="1"/>
    </xf>
    <xf numFmtId="40" fontId="6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/>
    <xf numFmtId="0" fontId="8" fillId="0" borderId="10" xfId="0" applyFont="1" applyBorder="1" applyAlignment="1"/>
    <xf numFmtId="38" fontId="2" fillId="0" borderId="31" xfId="0" applyNumberFormat="1" applyFont="1" applyBorder="1" applyAlignment="1">
      <alignment horizontal="center" vertical="center"/>
    </xf>
    <xf numFmtId="37" fontId="2" fillId="0" borderId="33" xfId="0" applyNumberFormat="1" applyFont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/>
    </xf>
    <xf numFmtId="0" fontId="8" fillId="0" borderId="18" xfId="0" applyFont="1" applyBorder="1" applyAlignment="1"/>
    <xf numFmtId="0" fontId="8" fillId="0" borderId="33" xfId="0" applyFont="1" applyBorder="1" applyAlignment="1"/>
    <xf numFmtId="0" fontId="10" fillId="0" borderId="33" xfId="0" applyFont="1" applyBorder="1"/>
    <xf numFmtId="40" fontId="11" fillId="0" borderId="30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horizontal="center" vertical="center"/>
    </xf>
    <xf numFmtId="37" fontId="11" fillId="0" borderId="33" xfId="0" applyNumberFormat="1" applyFont="1" applyBorder="1" applyAlignment="1">
      <alignment horizontal="right" vertical="center"/>
    </xf>
    <xf numFmtId="165" fontId="11" fillId="0" borderId="33" xfId="0" applyNumberFormat="1" applyFont="1" applyBorder="1" applyAlignment="1">
      <alignment horizontal="right" vertical="center"/>
    </xf>
    <xf numFmtId="40" fontId="14" fillId="0" borderId="30" xfId="0" applyNumberFormat="1" applyFont="1" applyBorder="1" applyAlignment="1">
      <alignment vertical="center"/>
    </xf>
    <xf numFmtId="0" fontId="14" fillId="0" borderId="33" xfId="0" applyFont="1" applyBorder="1"/>
    <xf numFmtId="40" fontId="13" fillId="0" borderId="30" xfId="0" applyNumberFormat="1" applyFont="1" applyBorder="1" applyAlignment="1">
      <alignment horizontal="left" vertical="center"/>
    </xf>
    <xf numFmtId="166" fontId="13" fillId="0" borderId="31" xfId="0" applyNumberFormat="1" applyFont="1" applyBorder="1" applyAlignment="1">
      <alignment horizontal="center" vertical="center"/>
    </xf>
    <xf numFmtId="37" fontId="13" fillId="0" borderId="33" xfId="0" applyNumberFormat="1" applyFont="1" applyBorder="1" applyAlignment="1">
      <alignment horizontal="right" vertical="center"/>
    </xf>
    <xf numFmtId="40" fontId="15" fillId="0" borderId="30" xfId="0" applyNumberFormat="1" applyFont="1" applyBorder="1" applyAlignment="1">
      <alignment vertical="center"/>
    </xf>
    <xf numFmtId="167" fontId="16" fillId="0" borderId="30" xfId="0" applyNumberFormat="1" applyFont="1" applyBorder="1"/>
    <xf numFmtId="40" fontId="2" fillId="0" borderId="30" xfId="0" applyNumberFormat="1" applyFont="1" applyBorder="1" applyAlignment="1">
      <alignment horizontal="left" vertical="center"/>
    </xf>
    <xf numFmtId="40" fontId="2" fillId="0" borderId="31" xfId="0" applyNumberFormat="1" applyFont="1" applyBorder="1" applyAlignment="1">
      <alignment horizontal="center" vertical="center"/>
    </xf>
    <xf numFmtId="37" fontId="2" fillId="0" borderId="33" xfId="0" applyNumberFormat="1" applyFont="1" applyBorder="1" applyAlignment="1">
      <alignment horizontal="right" vertical="center"/>
    </xf>
    <xf numFmtId="37" fontId="6" fillId="0" borderId="33" xfId="0" applyNumberFormat="1" applyFont="1" applyBorder="1" applyAlignment="1">
      <alignment horizontal="right" vertical="center"/>
    </xf>
    <xf numFmtId="165" fontId="6" fillId="0" borderId="33" xfId="0" applyNumberFormat="1" applyFont="1" applyBorder="1" applyAlignment="1">
      <alignment horizontal="right" vertical="center"/>
    </xf>
    <xf numFmtId="40" fontId="17" fillId="0" borderId="30" xfId="0" applyNumberFormat="1" applyFont="1" applyBorder="1" applyAlignment="1">
      <alignment vertical="center"/>
    </xf>
    <xf numFmtId="38" fontId="2" fillId="4" borderId="31" xfId="0" applyNumberFormat="1" applyFont="1" applyFill="1" applyBorder="1" applyAlignment="1">
      <alignment horizontal="center" vertical="center"/>
    </xf>
    <xf numFmtId="37" fontId="6" fillId="4" borderId="33" xfId="0" applyNumberFormat="1" applyFont="1" applyFill="1" applyBorder="1" applyAlignment="1">
      <alignment horizontal="right" vertical="center"/>
    </xf>
    <xf numFmtId="165" fontId="6" fillId="4" borderId="33" xfId="0" applyNumberFormat="1" applyFont="1" applyFill="1" applyBorder="1" applyAlignment="1">
      <alignment horizontal="right" vertical="center"/>
    </xf>
    <xf numFmtId="0" fontId="10" fillId="4" borderId="33" xfId="0" applyFont="1" applyFill="1" applyBorder="1"/>
    <xf numFmtId="37" fontId="2" fillId="4" borderId="33" xfId="0" applyNumberFormat="1" applyFont="1" applyFill="1" applyBorder="1" applyAlignment="1">
      <alignment horizontal="right" vertical="center"/>
    </xf>
    <xf numFmtId="40" fontId="20" fillId="4" borderId="33" xfId="0" applyNumberFormat="1" applyFont="1" applyFill="1" applyBorder="1" applyAlignment="1">
      <alignment horizontal="left" vertical="center"/>
    </xf>
    <xf numFmtId="40" fontId="9" fillId="4" borderId="33" xfId="0" applyNumberFormat="1" applyFont="1" applyFill="1" applyBorder="1" applyAlignment="1">
      <alignment horizontal="left" vertical="center"/>
    </xf>
    <xf numFmtId="40" fontId="9" fillId="0" borderId="33" xfId="0" applyNumberFormat="1" applyFont="1" applyBorder="1" applyAlignment="1">
      <alignment horizontal="left" vertical="center"/>
    </xf>
    <xf numFmtId="38" fontId="2" fillId="6" borderId="31" xfId="0" applyNumberFormat="1" applyFont="1" applyFill="1" applyBorder="1" applyAlignment="1">
      <alignment horizontal="center" vertical="center"/>
    </xf>
    <xf numFmtId="37" fontId="6" fillId="6" borderId="33" xfId="0" applyNumberFormat="1" applyFont="1" applyFill="1" applyBorder="1" applyAlignment="1">
      <alignment horizontal="right" vertical="center"/>
    </xf>
    <xf numFmtId="165" fontId="6" fillId="6" borderId="33" xfId="0" applyNumberFormat="1" applyFont="1" applyFill="1" applyBorder="1" applyAlignment="1">
      <alignment horizontal="right" vertical="center"/>
    </xf>
    <xf numFmtId="0" fontId="10" fillId="6" borderId="33" xfId="0" applyFont="1" applyFill="1" applyBorder="1"/>
    <xf numFmtId="37" fontId="2" fillId="6" borderId="33" xfId="0" applyNumberFormat="1" applyFont="1" applyFill="1" applyBorder="1" applyAlignment="1">
      <alignment horizontal="right" vertical="center"/>
    </xf>
    <xf numFmtId="40" fontId="20" fillId="6" borderId="33" xfId="0" applyNumberFormat="1" applyFont="1" applyFill="1" applyBorder="1" applyAlignment="1">
      <alignment horizontal="left" vertical="center"/>
    </xf>
    <xf numFmtId="40" fontId="9" fillId="6" borderId="33" xfId="0" applyNumberFormat="1" applyFont="1" applyFill="1" applyBorder="1" applyAlignment="1">
      <alignment horizontal="left" vertical="center"/>
    </xf>
    <xf numFmtId="38" fontId="2" fillId="8" borderId="31" xfId="0" applyNumberFormat="1" applyFont="1" applyFill="1" applyBorder="1" applyAlignment="1">
      <alignment horizontal="center" vertical="center"/>
    </xf>
    <xf numFmtId="37" fontId="6" fillId="8" borderId="33" xfId="0" applyNumberFormat="1" applyFont="1" applyFill="1" applyBorder="1" applyAlignment="1">
      <alignment horizontal="right" vertical="center"/>
    </xf>
    <xf numFmtId="165" fontId="6" fillId="8" borderId="33" xfId="0" applyNumberFormat="1" applyFont="1" applyFill="1" applyBorder="1" applyAlignment="1">
      <alignment horizontal="right" vertical="center"/>
    </xf>
    <xf numFmtId="0" fontId="10" fillId="8" borderId="33" xfId="0" applyFont="1" applyFill="1" applyBorder="1"/>
    <xf numFmtId="37" fontId="2" fillId="8" borderId="33" xfId="0" applyNumberFormat="1" applyFont="1" applyFill="1" applyBorder="1" applyAlignment="1">
      <alignment horizontal="right" vertical="center"/>
    </xf>
    <xf numFmtId="40" fontId="20" fillId="8" borderId="33" xfId="0" applyNumberFormat="1" applyFont="1" applyFill="1" applyBorder="1" applyAlignment="1">
      <alignment horizontal="left" vertical="center"/>
    </xf>
    <xf numFmtId="40" fontId="9" fillId="8" borderId="33" xfId="0" applyNumberFormat="1" applyFont="1" applyFill="1" applyBorder="1" applyAlignment="1">
      <alignment horizontal="left" vertical="center"/>
    </xf>
    <xf numFmtId="40" fontId="20" fillId="0" borderId="33" xfId="0" applyNumberFormat="1" applyFont="1" applyBorder="1" applyAlignment="1">
      <alignment horizontal="left" vertical="center"/>
    </xf>
    <xf numFmtId="40" fontId="24" fillId="8" borderId="33" xfId="0" applyNumberFormat="1" applyFont="1" applyFill="1" applyBorder="1" applyAlignment="1">
      <alignment horizontal="left" vertical="center"/>
    </xf>
    <xf numFmtId="40" fontId="10" fillId="0" borderId="33" xfId="0" applyNumberFormat="1" applyFont="1" applyBorder="1" applyAlignment="1">
      <alignment horizontal="left" vertical="center"/>
    </xf>
    <xf numFmtId="38" fontId="13" fillId="0" borderId="31" xfId="0" applyNumberFormat="1" applyFont="1" applyBorder="1" applyAlignment="1">
      <alignment horizontal="center" vertical="center"/>
    </xf>
    <xf numFmtId="40" fontId="27" fillId="4" borderId="33" xfId="0" applyNumberFormat="1" applyFont="1" applyFill="1" applyBorder="1" applyAlignment="1">
      <alignment horizontal="left" vertical="center"/>
    </xf>
    <xf numFmtId="40" fontId="27" fillId="6" borderId="33" xfId="0" applyNumberFormat="1" applyFont="1" applyFill="1" applyBorder="1" applyAlignment="1">
      <alignment horizontal="left" vertical="center"/>
    </xf>
    <xf numFmtId="40" fontId="27" fillId="8" borderId="33" xfId="0" applyNumberFormat="1" applyFont="1" applyFill="1" applyBorder="1" applyAlignment="1">
      <alignment horizontal="left" vertical="center"/>
    </xf>
    <xf numFmtId="40" fontId="2" fillId="0" borderId="47" xfId="0" applyNumberFormat="1" applyFont="1" applyBorder="1" applyAlignment="1">
      <alignment vertical="center"/>
    </xf>
    <xf numFmtId="37" fontId="2" fillId="0" borderId="49" xfId="0" applyNumberFormat="1" applyFont="1" applyBorder="1" applyAlignment="1">
      <alignment horizontal="right" vertical="center"/>
    </xf>
    <xf numFmtId="40" fontId="10" fillId="0" borderId="48" xfId="0" applyNumberFormat="1" applyFont="1" applyBorder="1" applyAlignment="1">
      <alignment horizontal="left" vertical="center"/>
    </xf>
    <xf numFmtId="40" fontId="10" fillId="0" borderId="49" xfId="0" applyNumberFormat="1" applyFont="1" applyBorder="1" applyAlignment="1">
      <alignment horizontal="left" vertical="center"/>
    </xf>
    <xf numFmtId="40" fontId="6" fillId="9" borderId="37" xfId="0" applyNumberFormat="1" applyFont="1" applyFill="1" applyBorder="1" applyAlignment="1">
      <alignment horizontal="left" vertical="center"/>
    </xf>
    <xf numFmtId="38" fontId="2" fillId="9" borderId="38" xfId="0" applyNumberFormat="1" applyFont="1" applyFill="1" applyBorder="1" applyAlignment="1">
      <alignment horizontal="center" vertical="center"/>
    </xf>
    <xf numFmtId="40" fontId="2" fillId="9" borderId="38" xfId="0" applyNumberFormat="1" applyFont="1" applyFill="1" applyBorder="1" applyAlignment="1">
      <alignment horizontal="center" vertical="center"/>
    </xf>
    <xf numFmtId="38" fontId="2" fillId="9" borderId="38" xfId="0" applyNumberFormat="1" applyFont="1" applyFill="1" applyBorder="1" applyAlignment="1">
      <alignment horizontal="right" vertical="center"/>
    </xf>
    <xf numFmtId="5" fontId="6" fillId="9" borderId="45" xfId="0" applyNumberFormat="1" applyFont="1" applyFill="1" applyBorder="1" applyAlignment="1">
      <alignment horizontal="right" vertical="center"/>
    </xf>
    <xf numFmtId="38" fontId="2" fillId="2" borderId="34" xfId="0" applyNumberFormat="1" applyFont="1" applyFill="1" applyBorder="1" applyAlignment="1">
      <alignment horizontal="right" vertical="center"/>
    </xf>
    <xf numFmtId="40" fontId="2" fillId="0" borderId="30" xfId="0" applyNumberFormat="1" applyFont="1" applyBorder="1" applyAlignment="1">
      <alignment vertical="center"/>
    </xf>
    <xf numFmtId="40" fontId="29" fillId="0" borderId="30" xfId="0" applyNumberFormat="1" applyFont="1" applyBorder="1" applyAlignment="1">
      <alignment vertical="center"/>
    </xf>
    <xf numFmtId="40" fontId="10" fillId="0" borderId="48" xfId="0" applyNumberFormat="1" applyFont="1" applyBorder="1" applyAlignment="1">
      <alignment vertical="center"/>
    </xf>
    <xf numFmtId="0" fontId="10" fillId="0" borderId="48" xfId="0" applyFont="1" applyBorder="1"/>
    <xf numFmtId="0" fontId="10" fillId="0" borderId="49" xfId="0" applyFont="1" applyBorder="1"/>
    <xf numFmtId="9" fontId="2" fillId="9" borderId="38" xfId="0" applyNumberFormat="1" applyFont="1" applyFill="1" applyBorder="1" applyAlignment="1">
      <alignment horizontal="right" vertical="center"/>
    </xf>
    <xf numFmtId="40" fontId="2" fillId="9" borderId="38" xfId="0" applyNumberFormat="1" applyFont="1" applyFill="1" applyBorder="1" applyAlignment="1">
      <alignment vertical="center"/>
    </xf>
    <xf numFmtId="6" fontId="6" fillId="9" borderId="45" xfId="0" applyNumberFormat="1" applyFont="1" applyFill="1" applyBorder="1" applyAlignment="1">
      <alignment vertical="center"/>
    </xf>
    <xf numFmtId="40" fontId="10" fillId="0" borderId="47" xfId="0" applyNumberFormat="1" applyFont="1" applyBorder="1" applyAlignment="1">
      <alignment vertical="center"/>
    </xf>
    <xf numFmtId="40" fontId="2" fillId="11" borderId="38" xfId="0" applyNumberFormat="1" applyFont="1" applyFill="1" applyBorder="1" applyAlignment="1">
      <alignment horizontal="center" vertical="center"/>
    </xf>
    <xf numFmtId="40" fontId="6" fillId="11" borderId="38" xfId="0" applyNumberFormat="1" applyFont="1" applyFill="1" applyBorder="1" applyAlignment="1">
      <alignment horizontal="right" vertical="center"/>
    </xf>
    <xf numFmtId="40" fontId="2" fillId="11" borderId="38" xfId="0" applyNumberFormat="1" applyFont="1" applyFill="1" applyBorder="1" applyAlignment="1">
      <alignment vertical="center"/>
    </xf>
    <xf numFmtId="6" fontId="6" fillId="11" borderId="45" xfId="0" applyNumberFormat="1" applyFont="1" applyFill="1" applyBorder="1" applyAlignment="1">
      <alignment vertical="center"/>
    </xf>
    <xf numFmtId="6" fontId="6" fillId="11" borderId="38" xfId="0" applyNumberFormat="1" applyFont="1" applyFill="1" applyBorder="1" applyAlignment="1">
      <alignment vertical="center"/>
    </xf>
    <xf numFmtId="38" fontId="2" fillId="0" borderId="33" xfId="0" applyNumberFormat="1" applyFont="1" applyBorder="1" applyAlignment="1">
      <alignment vertical="center"/>
    </xf>
    <xf numFmtId="9" fontId="2" fillId="0" borderId="30" xfId="0" applyNumberFormat="1" applyFont="1" applyBorder="1" applyAlignment="1">
      <alignment vertical="center"/>
    </xf>
    <xf numFmtId="38" fontId="2" fillId="0" borderId="49" xfId="0" applyNumberFormat="1" applyFont="1" applyBorder="1" applyAlignment="1">
      <alignment vertical="center"/>
    </xf>
    <xf numFmtId="38" fontId="2" fillId="0" borderId="48" xfId="0" applyNumberFormat="1" applyFont="1" applyBorder="1" applyAlignment="1">
      <alignment vertical="center"/>
    </xf>
    <xf numFmtId="40" fontId="10" fillId="0" borderId="47" xfId="0" applyNumberFormat="1" applyFont="1" applyBorder="1" applyAlignment="1">
      <alignment horizontal="left" vertical="center"/>
    </xf>
    <xf numFmtId="9" fontId="2" fillId="0" borderId="33" xfId="0" applyNumberFormat="1" applyFont="1" applyBorder="1" applyAlignment="1">
      <alignment horizontal="right" vertical="center"/>
    </xf>
    <xf numFmtId="40" fontId="10" fillId="0" borderId="30" xfId="0" applyNumberFormat="1" applyFont="1" applyBorder="1" applyAlignment="1">
      <alignment horizontal="right" vertical="center"/>
    </xf>
    <xf numFmtId="40" fontId="10" fillId="0" borderId="47" xfId="0" applyNumberFormat="1" applyFont="1" applyBorder="1" applyAlignment="1">
      <alignment horizontal="right" vertical="center"/>
    </xf>
    <xf numFmtId="1" fontId="10" fillId="0" borderId="48" xfId="0" applyNumberFormat="1" applyFont="1" applyBorder="1" applyAlignment="1">
      <alignment horizontal="center" vertical="center"/>
    </xf>
    <xf numFmtId="40" fontId="10" fillId="0" borderId="48" xfId="0" applyNumberFormat="1" applyFont="1" applyBorder="1" applyAlignment="1">
      <alignment horizontal="right" vertical="center"/>
    </xf>
    <xf numFmtId="1" fontId="10" fillId="0" borderId="49" xfId="0" applyNumberFormat="1" applyFont="1" applyBorder="1" applyAlignment="1">
      <alignment horizontal="left" vertical="center"/>
    </xf>
    <xf numFmtId="40" fontId="6" fillId="11" borderId="37" xfId="0" applyNumberFormat="1" applyFont="1" applyFill="1" applyBorder="1" applyAlignment="1">
      <alignment vertical="center"/>
    </xf>
    <xf numFmtId="40" fontId="6" fillId="11" borderId="38" xfId="0" applyNumberFormat="1" applyFont="1" applyFill="1" applyBorder="1" applyAlignment="1">
      <alignment horizontal="center" vertical="center"/>
    </xf>
    <xf numFmtId="6" fontId="6" fillId="11" borderId="45" xfId="0" applyNumberFormat="1" applyFont="1" applyFill="1" applyBorder="1" applyAlignment="1">
      <alignment horizontal="right" vertical="center"/>
    </xf>
    <xf numFmtId="6" fontId="6" fillId="11" borderId="38" xfId="0" applyNumberFormat="1" applyFont="1" applyFill="1" applyBorder="1" applyAlignment="1">
      <alignment horizontal="right" vertical="center"/>
    </xf>
    <xf numFmtId="0" fontId="10" fillId="0" borderId="30" xfId="0" applyFont="1" applyBorder="1"/>
    <xf numFmtId="40" fontId="10" fillId="0" borderId="33" xfId="0" applyNumberFormat="1" applyFont="1" applyBorder="1" applyAlignment="1">
      <alignment horizontal="left" vertical="center" wrapText="1"/>
    </xf>
    <xf numFmtId="40" fontId="10" fillId="0" borderId="30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wrapText="1"/>
    </xf>
    <xf numFmtId="40" fontId="6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right" vertical="center"/>
    </xf>
    <xf numFmtId="40" fontId="0" fillId="0" borderId="30" xfId="0" applyNumberFormat="1" applyBorder="1" applyAlignment="1">
      <alignment vertical="center"/>
    </xf>
    <xf numFmtId="40" fontId="30" fillId="0" borderId="30" xfId="0" applyNumberFormat="1" applyFont="1" applyBorder="1" applyAlignment="1">
      <alignment horizontal="left" vertical="center"/>
    </xf>
    <xf numFmtId="40" fontId="10" fillId="0" borderId="30" xfId="0" applyNumberFormat="1" applyFont="1" applyBorder="1" applyAlignment="1">
      <alignment horizontal="left" vertical="center" wrapText="1"/>
    </xf>
    <xf numFmtId="40" fontId="6" fillId="2" borderId="37" xfId="0" applyNumberFormat="1" applyFont="1" applyFill="1" applyBorder="1" applyAlignment="1">
      <alignment vertical="center"/>
    </xf>
    <xf numFmtId="40" fontId="6" fillId="2" borderId="38" xfId="0" applyNumberFormat="1" applyFont="1" applyFill="1" applyBorder="1" applyAlignment="1">
      <alignment vertical="center"/>
    </xf>
    <xf numFmtId="40" fontId="6" fillId="2" borderId="4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2"/>
  <sheetViews>
    <sheetView tabSelected="1" workbookViewId="0"/>
  </sheetViews>
  <sheetFormatPr defaultColWidth="12.625" defaultRowHeight="15" customHeight="1"/>
  <cols>
    <col min="1" max="1" width="19.75" customWidth="1"/>
    <col min="2" max="2" width="45.375" customWidth="1"/>
    <col min="3" max="3" width="10.75" customWidth="1"/>
    <col min="4" max="4" width="8.75" customWidth="1"/>
    <col min="5" max="5" width="10.375" customWidth="1"/>
    <col min="6" max="6" width="15.25" customWidth="1"/>
    <col min="7" max="7" width="9.125" customWidth="1"/>
    <col min="8" max="8" width="29.75" customWidth="1"/>
    <col min="9" max="9" width="20.375" customWidth="1"/>
    <col min="10" max="10" width="11.375" customWidth="1"/>
    <col min="11" max="11" width="11.75" customWidth="1"/>
    <col min="12" max="12" width="27.375" customWidth="1"/>
    <col min="13" max="26" width="7.625" customWidth="1"/>
  </cols>
  <sheetData>
    <row r="1" spans="1:12" ht="2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4"/>
    </row>
    <row r="2" spans="1:12" ht="21">
      <c r="A2" s="1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4"/>
    </row>
    <row r="3" spans="1:12" ht="14.25" customHeight="1">
      <c r="A3" s="5"/>
      <c r="B3" s="5"/>
      <c r="C3" s="6"/>
      <c r="D3" s="6"/>
      <c r="E3" s="7"/>
      <c r="F3" s="8"/>
      <c r="G3" s="8"/>
      <c r="H3" s="9" t="s">
        <v>2</v>
      </c>
      <c r="I3" s="8"/>
      <c r="J3" s="8"/>
      <c r="K3" s="2"/>
      <c r="L3" s="2"/>
    </row>
    <row r="4" spans="1:12" ht="14.25" customHeight="1">
      <c r="A4" s="10" t="s">
        <v>3</v>
      </c>
      <c r="B4" s="11" t="s">
        <v>4</v>
      </c>
      <c r="C4" s="12"/>
      <c r="D4" s="2"/>
      <c r="E4" s="13" t="s">
        <v>5</v>
      </c>
      <c r="F4" s="14" t="s">
        <v>6</v>
      </c>
      <c r="G4" s="15"/>
      <c r="H4" s="16" t="s">
        <v>7</v>
      </c>
      <c r="I4" s="2"/>
      <c r="J4" s="8"/>
      <c r="K4" s="2"/>
      <c r="L4" s="2"/>
    </row>
    <row r="5" spans="1:12" ht="14.25" customHeight="1">
      <c r="A5" s="10" t="s">
        <v>8</v>
      </c>
      <c r="B5" s="11" t="s">
        <v>9</v>
      </c>
      <c r="C5" s="12"/>
      <c r="D5" s="2"/>
      <c r="E5" s="13" t="s">
        <v>10</v>
      </c>
      <c r="F5" s="17">
        <v>44454</v>
      </c>
      <c r="G5" s="18"/>
      <c r="H5" s="16" t="s">
        <v>11</v>
      </c>
      <c r="I5" s="2"/>
      <c r="J5" s="2"/>
      <c r="K5" s="2"/>
      <c r="L5" s="2"/>
    </row>
    <row r="6" spans="1:12" ht="14.25" customHeight="1">
      <c r="A6" s="10" t="s">
        <v>12</v>
      </c>
      <c r="B6" s="11" t="s">
        <v>13</v>
      </c>
      <c r="C6" s="12"/>
      <c r="D6" s="2"/>
      <c r="E6" s="13" t="s">
        <v>14</v>
      </c>
      <c r="F6" s="19" t="s">
        <v>15</v>
      </c>
      <c r="G6" s="15"/>
      <c r="H6" s="20" t="s">
        <v>16</v>
      </c>
      <c r="I6" s="21">
        <v>0.02</v>
      </c>
      <c r="J6" s="2"/>
      <c r="K6" s="2"/>
      <c r="L6" s="2"/>
    </row>
    <row r="7" spans="1:12" ht="14.25" customHeight="1">
      <c r="A7" s="10" t="s">
        <v>17</v>
      </c>
      <c r="B7" s="11" t="s">
        <v>18</v>
      </c>
      <c r="C7" s="12"/>
      <c r="D7" s="2"/>
      <c r="E7" s="13" t="s">
        <v>19</v>
      </c>
      <c r="F7" s="19"/>
      <c r="G7" s="8"/>
      <c r="H7" s="20" t="s">
        <v>20</v>
      </c>
      <c r="I7" s="22"/>
      <c r="J7" s="2"/>
      <c r="K7" s="2"/>
      <c r="L7" s="2"/>
    </row>
    <row r="8" spans="1:12" ht="14.25" customHeight="1">
      <c r="A8" s="2"/>
      <c r="B8" s="2"/>
      <c r="C8" s="23"/>
      <c r="D8" s="2"/>
      <c r="E8" s="2"/>
      <c r="F8" s="2"/>
      <c r="G8" s="2"/>
      <c r="H8" s="2"/>
      <c r="I8" s="8"/>
      <c r="J8" s="8"/>
      <c r="K8" s="8"/>
      <c r="L8" s="8"/>
    </row>
    <row r="9" spans="1:12" ht="14.25" customHeight="1">
      <c r="A9" s="24" t="s">
        <v>21</v>
      </c>
      <c r="B9" s="25"/>
      <c r="C9" s="26"/>
      <c r="D9" s="27"/>
      <c r="E9" s="279" t="s">
        <v>22</v>
      </c>
      <c r="F9" s="283"/>
      <c r="G9" s="280" t="s">
        <v>23</v>
      </c>
      <c r="H9" s="281" t="s">
        <v>24</v>
      </c>
      <c r="I9" s="28"/>
      <c r="J9" s="29"/>
      <c r="K9" s="29"/>
      <c r="L9" s="30"/>
    </row>
    <row r="10" spans="1:12" ht="14.25" customHeight="1">
      <c r="A10" s="31" t="s">
        <v>25</v>
      </c>
      <c r="B10" s="32" t="s">
        <v>26</v>
      </c>
      <c r="C10" s="33" t="s">
        <v>27</v>
      </c>
      <c r="D10" s="34" t="s">
        <v>28</v>
      </c>
      <c r="E10" s="33" t="s">
        <v>29</v>
      </c>
      <c r="F10" s="35" t="s">
        <v>30</v>
      </c>
      <c r="G10" s="284"/>
      <c r="H10" s="285"/>
      <c r="I10" s="282" t="s">
        <v>31</v>
      </c>
      <c r="J10" s="286"/>
      <c r="K10" s="286"/>
      <c r="L10" s="285"/>
    </row>
    <row r="11" spans="1:12" ht="14.25" customHeight="1">
      <c r="A11" s="36"/>
      <c r="B11" s="37"/>
      <c r="C11" s="287"/>
      <c r="D11" s="38"/>
      <c r="E11" s="38"/>
      <c r="F11" s="288"/>
      <c r="G11" s="288"/>
      <c r="H11" s="39"/>
      <c r="I11" s="40"/>
      <c r="J11" s="41"/>
      <c r="K11" s="41"/>
      <c r="L11" s="42"/>
    </row>
    <row r="12" spans="1:12" ht="14.25" customHeight="1">
      <c r="A12" s="289" t="s">
        <v>32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ht="14.25" customHeight="1">
      <c r="A13" s="36"/>
      <c r="B13" s="37"/>
      <c r="C13" s="287"/>
      <c r="D13" s="38"/>
      <c r="E13" s="38"/>
      <c r="F13" s="288"/>
      <c r="G13" s="288"/>
      <c r="H13" s="39"/>
      <c r="I13" s="43"/>
      <c r="J13" s="44"/>
      <c r="K13" s="44"/>
      <c r="L13" s="292"/>
    </row>
    <row r="14" spans="1:12" ht="14.25" customHeight="1">
      <c r="A14" s="45">
        <v>1</v>
      </c>
      <c r="B14" s="293" t="s">
        <v>33</v>
      </c>
      <c r="C14" s="294"/>
      <c r="D14" s="46"/>
      <c r="E14" s="47"/>
      <c r="F14" s="295">
        <f>SUM(F16:F18)</f>
        <v>2000000</v>
      </c>
      <c r="G14" s="48">
        <v>30</v>
      </c>
      <c r="H14" s="296">
        <f>(F14*($I$6*(($I$6+1)^G14))/(((1+$I$6)^G14)-1))</f>
        <v>89299.844586805935</v>
      </c>
      <c r="I14" s="297"/>
      <c r="J14" s="49"/>
      <c r="K14" s="49"/>
      <c r="L14" s="298"/>
    </row>
    <row r="15" spans="1:12" ht="14.25" customHeight="1">
      <c r="A15" s="50" t="s">
        <v>34</v>
      </c>
      <c r="B15" s="299" t="s">
        <v>35</v>
      </c>
      <c r="C15" s="300">
        <v>0</v>
      </c>
      <c r="D15" s="46" t="s">
        <v>36</v>
      </c>
      <c r="E15" s="51"/>
      <c r="F15" s="301">
        <f t="shared" ref="F15:F16" si="0">C15*E15</f>
        <v>0</v>
      </c>
      <c r="G15" s="52"/>
      <c r="H15" s="295"/>
      <c r="I15" s="302"/>
      <c r="J15" s="49"/>
      <c r="K15" s="53"/>
      <c r="L15" s="298"/>
    </row>
    <row r="16" spans="1:12" ht="14.25" customHeight="1">
      <c r="A16" s="50" t="s">
        <v>37</v>
      </c>
      <c r="B16" s="299" t="s">
        <v>38</v>
      </c>
      <c r="C16" s="300">
        <v>0</v>
      </c>
      <c r="D16" s="46" t="s">
        <v>36</v>
      </c>
      <c r="E16" s="51"/>
      <c r="F16" s="301">
        <f t="shared" si="0"/>
        <v>0</v>
      </c>
      <c r="G16" s="52"/>
      <c r="H16" s="295"/>
      <c r="I16" s="49"/>
      <c r="J16" s="49"/>
      <c r="K16" s="53"/>
      <c r="L16" s="298"/>
    </row>
    <row r="17" spans="1:12" ht="14.25" customHeight="1">
      <c r="A17" s="50" t="s">
        <v>39</v>
      </c>
      <c r="B17" s="299" t="s">
        <v>40</v>
      </c>
      <c r="C17" s="300">
        <v>0</v>
      </c>
      <c r="D17" s="46" t="s">
        <v>41</v>
      </c>
      <c r="E17" s="51"/>
      <c r="F17" s="301">
        <v>2000000</v>
      </c>
      <c r="G17" s="52"/>
      <c r="H17" s="301"/>
      <c r="I17" s="303" t="s">
        <v>42</v>
      </c>
      <c r="J17" s="49"/>
      <c r="K17" s="49"/>
      <c r="L17" s="298"/>
    </row>
    <row r="18" spans="1:12" ht="14.25" customHeight="1">
      <c r="A18" s="50"/>
      <c r="B18" s="304"/>
      <c r="C18" s="305"/>
      <c r="D18" s="38"/>
      <c r="E18" s="54"/>
      <c r="F18" s="306"/>
      <c r="G18" s="55"/>
      <c r="H18" s="307"/>
      <c r="I18" s="8"/>
      <c r="J18" s="8"/>
      <c r="K18" s="44"/>
      <c r="L18" s="292"/>
    </row>
    <row r="19" spans="1:12" ht="14.25" customHeight="1">
      <c r="A19" s="45">
        <v>2</v>
      </c>
      <c r="B19" s="37" t="s">
        <v>43</v>
      </c>
      <c r="C19" s="287"/>
      <c r="D19" s="56"/>
      <c r="E19" s="54"/>
      <c r="F19" s="307">
        <f>SUM(F31:F33)+SUM(F21:F23)+SUM(F26:F28)</f>
        <v>3500000000</v>
      </c>
      <c r="G19" s="57">
        <v>100</v>
      </c>
      <c r="H19" s="308">
        <f>(F19*($I$6*(($I$6+1)^G19))/(((1+$I$6)^G19)-1))</f>
        <v>81209602.381694391</v>
      </c>
      <c r="I19" s="309"/>
      <c r="J19" s="58"/>
      <c r="K19" s="59"/>
      <c r="L19" s="292"/>
    </row>
    <row r="20" spans="1:12" ht="14.25" customHeight="1">
      <c r="A20" s="60" t="s">
        <v>44</v>
      </c>
      <c r="B20" s="61"/>
      <c r="C20" s="310"/>
      <c r="D20" s="62"/>
      <c r="E20" s="63"/>
      <c r="F20" s="311"/>
      <c r="G20" s="64"/>
      <c r="H20" s="312"/>
      <c r="I20" s="65"/>
      <c r="J20" s="66"/>
      <c r="K20" s="67"/>
      <c r="L20" s="313"/>
    </row>
    <row r="21" spans="1:12" ht="14.25" customHeight="1">
      <c r="A21" s="68" t="s">
        <v>45</v>
      </c>
      <c r="B21" s="69" t="s">
        <v>46</v>
      </c>
      <c r="C21" s="310">
        <v>1</v>
      </c>
      <c r="D21" s="70" t="s">
        <v>47</v>
      </c>
      <c r="E21" s="71">
        <v>700000000</v>
      </c>
      <c r="F21" s="314">
        <f t="shared" ref="F21:F23" si="1">C21*E21</f>
        <v>700000000</v>
      </c>
      <c r="G21" s="72"/>
      <c r="H21" s="314"/>
      <c r="I21" s="73">
        <f t="shared" ref="I21:I23" si="2">12*12</f>
        <v>144</v>
      </c>
      <c r="J21" s="74" t="s">
        <v>48</v>
      </c>
      <c r="K21" s="75"/>
      <c r="L21" s="315"/>
    </row>
    <row r="22" spans="1:12" ht="14.25" customHeight="1">
      <c r="A22" s="68" t="s">
        <v>49</v>
      </c>
      <c r="B22" s="69" t="s">
        <v>50</v>
      </c>
      <c r="C22" s="310">
        <v>0</v>
      </c>
      <c r="D22" s="70" t="s">
        <v>47</v>
      </c>
      <c r="E22" s="71">
        <v>700000000</v>
      </c>
      <c r="F22" s="314">
        <f t="shared" si="1"/>
        <v>0</v>
      </c>
      <c r="G22" s="72"/>
      <c r="H22" s="314"/>
      <c r="I22" s="73">
        <f t="shared" si="2"/>
        <v>144</v>
      </c>
      <c r="J22" s="74" t="s">
        <v>48</v>
      </c>
      <c r="K22" s="75"/>
      <c r="L22" s="315"/>
    </row>
    <row r="23" spans="1:12" ht="14.25" customHeight="1">
      <c r="A23" s="68" t="s">
        <v>51</v>
      </c>
      <c r="B23" s="69" t="s">
        <v>52</v>
      </c>
      <c r="C23" s="310">
        <v>0</v>
      </c>
      <c r="D23" s="70"/>
      <c r="E23" s="71"/>
      <c r="F23" s="314">
        <f t="shared" si="1"/>
        <v>0</v>
      </c>
      <c r="G23" s="72"/>
      <c r="H23" s="311"/>
      <c r="I23" s="73">
        <f t="shared" si="2"/>
        <v>144</v>
      </c>
      <c r="J23" s="74" t="s">
        <v>48</v>
      </c>
      <c r="K23" s="67"/>
      <c r="L23" s="316"/>
    </row>
    <row r="24" spans="1:12" ht="14.25" customHeight="1">
      <c r="A24" s="50"/>
      <c r="B24" s="76"/>
      <c r="C24" s="287"/>
      <c r="D24" s="38"/>
      <c r="E24" s="77"/>
      <c r="F24" s="306"/>
      <c r="G24" s="55"/>
      <c r="H24" s="307"/>
      <c r="I24" s="78"/>
      <c r="J24" s="44"/>
      <c r="K24" s="59"/>
      <c r="L24" s="317"/>
    </row>
    <row r="25" spans="1:12" ht="14.25" customHeight="1">
      <c r="A25" s="79" t="s">
        <v>53</v>
      </c>
      <c r="B25" s="80"/>
      <c r="C25" s="318"/>
      <c r="D25" s="81"/>
      <c r="E25" s="82"/>
      <c r="F25" s="319"/>
      <c r="G25" s="83"/>
      <c r="H25" s="320"/>
      <c r="I25" s="84"/>
      <c r="J25" s="85"/>
      <c r="K25" s="86"/>
      <c r="L25" s="321"/>
    </row>
    <row r="26" spans="1:12" ht="14.25" customHeight="1">
      <c r="A26" s="87" t="s">
        <v>54</v>
      </c>
      <c r="B26" s="88" t="s">
        <v>46</v>
      </c>
      <c r="C26" s="318">
        <v>1</v>
      </c>
      <c r="D26" s="89" t="s">
        <v>47</v>
      </c>
      <c r="E26" s="90">
        <v>700000000</v>
      </c>
      <c r="F26" s="322">
        <f t="shared" ref="F26:F28" si="3">C26*E26</f>
        <v>700000000</v>
      </c>
      <c r="G26" s="91"/>
      <c r="H26" s="322"/>
      <c r="I26" s="92"/>
      <c r="J26" s="93"/>
      <c r="K26" s="94"/>
      <c r="L26" s="323"/>
    </row>
    <row r="27" spans="1:12" ht="14.25" customHeight="1">
      <c r="A27" s="87" t="s">
        <v>55</v>
      </c>
      <c r="B27" s="88" t="s">
        <v>50</v>
      </c>
      <c r="C27" s="318">
        <v>0</v>
      </c>
      <c r="D27" s="89" t="s">
        <v>47</v>
      </c>
      <c r="E27" s="90">
        <v>700000000</v>
      </c>
      <c r="F27" s="322">
        <f t="shared" si="3"/>
        <v>0</v>
      </c>
      <c r="G27" s="91"/>
      <c r="H27" s="322"/>
      <c r="I27" s="92"/>
      <c r="J27" s="93"/>
      <c r="K27" s="94"/>
      <c r="L27" s="323"/>
    </row>
    <row r="28" spans="1:12" ht="14.25" customHeight="1">
      <c r="A28" s="87" t="s">
        <v>56</v>
      </c>
      <c r="B28" s="88" t="s">
        <v>52</v>
      </c>
      <c r="C28" s="318"/>
      <c r="D28" s="89"/>
      <c r="E28" s="90"/>
      <c r="F28" s="322">
        <f t="shared" si="3"/>
        <v>0</v>
      </c>
      <c r="G28" s="91"/>
      <c r="H28" s="319"/>
      <c r="I28" s="92"/>
      <c r="J28" s="93"/>
      <c r="K28" s="86"/>
      <c r="L28" s="324"/>
    </row>
    <row r="29" spans="1:12" ht="14.25" customHeight="1">
      <c r="A29" s="50"/>
      <c r="B29" s="76"/>
      <c r="C29" s="287"/>
      <c r="D29" s="38"/>
      <c r="E29" s="77"/>
      <c r="F29" s="306"/>
      <c r="G29" s="55"/>
      <c r="H29" s="307"/>
      <c r="I29" s="78"/>
      <c r="J29" s="44"/>
      <c r="K29" s="59"/>
      <c r="L29" s="317"/>
    </row>
    <row r="30" spans="1:12" ht="14.25" customHeight="1">
      <c r="A30" s="95" t="s">
        <v>57</v>
      </c>
      <c r="B30" s="96"/>
      <c r="C30" s="325"/>
      <c r="D30" s="97"/>
      <c r="E30" s="98"/>
      <c r="F30" s="326"/>
      <c r="G30" s="99"/>
      <c r="H30" s="327"/>
      <c r="I30" s="100"/>
      <c r="J30" s="101"/>
      <c r="K30" s="102"/>
      <c r="L30" s="328"/>
    </row>
    <row r="31" spans="1:12" ht="14.25" customHeight="1">
      <c r="A31" s="103" t="s">
        <v>58</v>
      </c>
      <c r="B31" s="104" t="s">
        <v>46</v>
      </c>
      <c r="C31" s="325">
        <v>0</v>
      </c>
      <c r="D31" s="105" t="s">
        <v>47</v>
      </c>
      <c r="E31" s="106">
        <v>700000000</v>
      </c>
      <c r="F31" s="329">
        <f t="shared" ref="F31:F33" si="4">C31*E31</f>
        <v>0</v>
      </c>
      <c r="G31" s="107"/>
      <c r="H31" s="329"/>
      <c r="I31" s="108"/>
      <c r="J31" s="109"/>
      <c r="K31" s="110"/>
      <c r="L31" s="330"/>
    </row>
    <row r="32" spans="1:12" ht="14.25" customHeight="1">
      <c r="A32" s="103" t="s">
        <v>59</v>
      </c>
      <c r="B32" s="104" t="s">
        <v>50</v>
      </c>
      <c r="C32" s="325">
        <v>3</v>
      </c>
      <c r="D32" s="105" t="s">
        <v>47</v>
      </c>
      <c r="E32" s="106">
        <v>700000000</v>
      </c>
      <c r="F32" s="329">
        <f t="shared" si="4"/>
        <v>2100000000</v>
      </c>
      <c r="G32" s="107"/>
      <c r="H32" s="329"/>
      <c r="I32" s="108"/>
      <c r="J32" s="109"/>
      <c r="K32" s="110"/>
      <c r="L32" s="330"/>
    </row>
    <row r="33" spans="1:12" ht="14.25" customHeight="1">
      <c r="A33" s="103" t="s">
        <v>60</v>
      </c>
      <c r="B33" s="104" t="s">
        <v>52</v>
      </c>
      <c r="C33" s="325"/>
      <c r="D33" s="105"/>
      <c r="E33" s="106"/>
      <c r="F33" s="329">
        <f t="shared" si="4"/>
        <v>0</v>
      </c>
      <c r="G33" s="107"/>
      <c r="H33" s="326"/>
      <c r="I33" s="108"/>
      <c r="J33" s="109"/>
      <c r="K33" s="102"/>
      <c r="L33" s="331"/>
    </row>
    <row r="34" spans="1:12" ht="14.25" customHeight="1">
      <c r="A34" s="50"/>
      <c r="B34" s="76"/>
      <c r="C34" s="287"/>
      <c r="D34" s="38"/>
      <c r="E34" s="77"/>
      <c r="F34" s="306"/>
      <c r="G34" s="55"/>
      <c r="H34" s="307"/>
      <c r="I34" s="78"/>
      <c r="J34" s="44"/>
      <c r="K34" s="59"/>
      <c r="L34" s="317"/>
    </row>
    <row r="35" spans="1:12" ht="14.25" customHeight="1">
      <c r="A35" s="45"/>
      <c r="B35" s="111"/>
      <c r="C35" s="287"/>
      <c r="D35" s="38"/>
      <c r="E35" s="112"/>
      <c r="F35" s="306"/>
      <c r="G35" s="55"/>
      <c r="H35" s="307"/>
      <c r="I35" s="78"/>
      <c r="J35" s="44"/>
      <c r="K35" s="59"/>
      <c r="L35" s="332"/>
    </row>
    <row r="36" spans="1:12" ht="14.25" customHeight="1">
      <c r="A36" s="45">
        <v>3</v>
      </c>
      <c r="B36" s="37" t="s">
        <v>61</v>
      </c>
      <c r="C36" s="287"/>
      <c r="D36" s="56"/>
      <c r="E36" s="54"/>
      <c r="F36" s="307">
        <f>SUM(F48:F50)+SUM(F38:F40)+SUM(F43:F45)</f>
        <v>117000000</v>
      </c>
      <c r="G36" s="57">
        <v>50</v>
      </c>
      <c r="H36" s="308">
        <f>(F36*($I$6*(($I$6+1)^G36))/(((1+$I$6)^G36)-1))</f>
        <v>3723315.5353324991</v>
      </c>
      <c r="I36" s="309"/>
      <c r="J36" s="58"/>
      <c r="K36" s="113"/>
      <c r="L36" s="317"/>
    </row>
    <row r="37" spans="1:12" ht="14.25" customHeight="1">
      <c r="A37" s="60" t="s">
        <v>44</v>
      </c>
      <c r="B37" s="61"/>
      <c r="C37" s="310"/>
      <c r="D37" s="62"/>
      <c r="E37" s="63"/>
      <c r="F37" s="311"/>
      <c r="G37" s="64"/>
      <c r="H37" s="312"/>
      <c r="I37" s="65"/>
      <c r="J37" s="66"/>
      <c r="K37" s="67"/>
      <c r="L37" s="313"/>
    </row>
    <row r="38" spans="1:12" ht="14.25" customHeight="1">
      <c r="A38" s="68" t="s">
        <v>62</v>
      </c>
      <c r="B38" s="69" t="s">
        <v>63</v>
      </c>
      <c r="C38" s="310">
        <v>0</v>
      </c>
      <c r="D38" s="70" t="s">
        <v>64</v>
      </c>
      <c r="E38" s="71">
        <v>1800000</v>
      </c>
      <c r="F38" s="314">
        <f t="shared" ref="F38:F40" si="5">C38*E38</f>
        <v>0</v>
      </c>
      <c r="G38" s="72"/>
      <c r="H38" s="314"/>
      <c r="I38" s="73"/>
      <c r="J38" s="74"/>
      <c r="K38" s="75"/>
      <c r="L38" s="315"/>
    </row>
    <row r="39" spans="1:12" ht="14.25" customHeight="1">
      <c r="A39" s="68" t="s">
        <v>65</v>
      </c>
      <c r="B39" s="69" t="s">
        <v>66</v>
      </c>
      <c r="C39" s="310">
        <v>0</v>
      </c>
      <c r="D39" s="70" t="s">
        <v>64</v>
      </c>
      <c r="E39" s="71">
        <v>1800000</v>
      </c>
      <c r="F39" s="314">
        <f t="shared" si="5"/>
        <v>0</v>
      </c>
      <c r="G39" s="72"/>
      <c r="H39" s="314"/>
      <c r="I39" s="73"/>
      <c r="J39" s="74"/>
      <c r="K39" s="75"/>
      <c r="L39" s="315"/>
    </row>
    <row r="40" spans="1:12" ht="14.25" customHeight="1">
      <c r="A40" s="68" t="s">
        <v>67</v>
      </c>
      <c r="B40" s="69" t="s">
        <v>52</v>
      </c>
      <c r="C40" s="310"/>
      <c r="D40" s="70"/>
      <c r="E40" s="71"/>
      <c r="F40" s="314">
        <f t="shared" si="5"/>
        <v>0</v>
      </c>
      <c r="G40" s="72"/>
      <c r="H40" s="311"/>
      <c r="I40" s="73"/>
      <c r="J40" s="74"/>
      <c r="K40" s="67"/>
      <c r="L40" s="316"/>
    </row>
    <row r="41" spans="1:12" ht="14.25" customHeight="1">
      <c r="A41" s="50"/>
      <c r="B41" s="76"/>
      <c r="C41" s="287"/>
      <c r="D41" s="38"/>
      <c r="E41" s="77"/>
      <c r="F41" s="306"/>
      <c r="G41" s="306"/>
      <c r="H41" s="57"/>
      <c r="I41" s="78"/>
      <c r="J41" s="44"/>
      <c r="K41" s="59"/>
      <c r="L41" s="317"/>
    </row>
    <row r="42" spans="1:12" ht="14.25" customHeight="1">
      <c r="A42" s="79" t="s">
        <v>53</v>
      </c>
      <c r="B42" s="80"/>
      <c r="C42" s="318"/>
      <c r="D42" s="81"/>
      <c r="E42" s="82"/>
      <c r="F42" s="319"/>
      <c r="G42" s="83"/>
      <c r="H42" s="320"/>
      <c r="I42" s="84"/>
      <c r="J42" s="85"/>
      <c r="K42" s="86"/>
      <c r="L42" s="321"/>
    </row>
    <row r="43" spans="1:12" ht="14.25" customHeight="1">
      <c r="A43" s="87" t="s">
        <v>68</v>
      </c>
      <c r="B43" s="88" t="s">
        <v>63</v>
      </c>
      <c r="C43" s="318">
        <v>0</v>
      </c>
      <c r="D43" s="89" t="s">
        <v>64</v>
      </c>
      <c r="E43" s="90">
        <v>1800000</v>
      </c>
      <c r="F43" s="322">
        <f t="shared" ref="F43:F45" si="6">C43*E43</f>
        <v>0</v>
      </c>
      <c r="G43" s="91"/>
      <c r="H43" s="322"/>
      <c r="I43" s="92"/>
      <c r="J43" s="93"/>
      <c r="K43" s="94"/>
      <c r="L43" s="323"/>
    </row>
    <row r="44" spans="1:12" ht="14.25" customHeight="1">
      <c r="A44" s="87" t="s">
        <v>69</v>
      </c>
      <c r="B44" s="88" t="s">
        <v>66</v>
      </c>
      <c r="C44" s="318">
        <v>0</v>
      </c>
      <c r="D44" s="89" t="s">
        <v>64</v>
      </c>
      <c r="E44" s="90">
        <v>1800000</v>
      </c>
      <c r="F44" s="322">
        <f t="shared" si="6"/>
        <v>0</v>
      </c>
      <c r="G44" s="91"/>
      <c r="H44" s="322"/>
      <c r="I44" s="92"/>
      <c r="J44" s="93"/>
      <c r="K44" s="94"/>
      <c r="L44" s="323"/>
    </row>
    <row r="45" spans="1:12" ht="14.25" customHeight="1">
      <c r="A45" s="87" t="s">
        <v>70</v>
      </c>
      <c r="B45" s="88" t="s">
        <v>52</v>
      </c>
      <c r="C45" s="318"/>
      <c r="D45" s="89"/>
      <c r="E45" s="90"/>
      <c r="F45" s="322">
        <f t="shared" si="6"/>
        <v>0</v>
      </c>
      <c r="G45" s="91"/>
      <c r="H45" s="319"/>
      <c r="I45" s="92"/>
      <c r="J45" s="93"/>
      <c r="K45" s="86"/>
      <c r="L45" s="324"/>
    </row>
    <row r="46" spans="1:12" ht="14.25" customHeight="1">
      <c r="A46" s="50"/>
      <c r="B46" s="76"/>
      <c r="C46" s="287"/>
      <c r="D46" s="38"/>
      <c r="E46" s="77"/>
      <c r="F46" s="306"/>
      <c r="G46" s="306"/>
      <c r="H46" s="57"/>
      <c r="I46" s="78"/>
      <c r="J46" s="44"/>
      <c r="K46" s="59"/>
      <c r="L46" s="317"/>
    </row>
    <row r="47" spans="1:12" ht="14.25" customHeight="1">
      <c r="A47" s="95" t="s">
        <v>57</v>
      </c>
      <c r="B47" s="96"/>
      <c r="C47" s="325"/>
      <c r="D47" s="97"/>
      <c r="E47" s="98"/>
      <c r="F47" s="326"/>
      <c r="G47" s="99"/>
      <c r="H47" s="327"/>
      <c r="I47" s="100"/>
      <c r="J47" s="101"/>
      <c r="K47" s="102"/>
      <c r="L47" s="328"/>
    </row>
    <row r="48" spans="1:12" ht="14.25" customHeight="1">
      <c r="A48" s="103" t="s">
        <v>71</v>
      </c>
      <c r="B48" s="104" t="s">
        <v>63</v>
      </c>
      <c r="C48" s="325">
        <v>0</v>
      </c>
      <c r="D48" s="105" t="s">
        <v>64</v>
      </c>
      <c r="E48" s="106">
        <v>1800000</v>
      </c>
      <c r="F48" s="329">
        <f t="shared" ref="F48:F50" si="7">C48*E48</f>
        <v>0</v>
      </c>
      <c r="G48" s="107"/>
      <c r="H48" s="329"/>
      <c r="I48" s="108"/>
      <c r="J48" s="109"/>
      <c r="K48" s="110"/>
      <c r="L48" s="330"/>
    </row>
    <row r="49" spans="1:12" ht="14.25" customHeight="1">
      <c r="A49" s="103" t="s">
        <v>72</v>
      </c>
      <c r="B49" s="104" t="s">
        <v>66</v>
      </c>
      <c r="C49" s="325">
        <v>65</v>
      </c>
      <c r="D49" s="105" t="s">
        <v>64</v>
      </c>
      <c r="E49" s="106">
        <v>1800000</v>
      </c>
      <c r="F49" s="329">
        <f t="shared" si="7"/>
        <v>117000000</v>
      </c>
      <c r="G49" s="107"/>
      <c r="H49" s="329"/>
      <c r="I49" s="108">
        <v>821738.4</v>
      </c>
      <c r="J49" s="109" t="s">
        <v>73</v>
      </c>
      <c r="K49" s="110">
        <v>119.4</v>
      </c>
      <c r="L49" s="333" t="s">
        <v>74</v>
      </c>
    </row>
    <row r="50" spans="1:12" ht="14.25" customHeight="1">
      <c r="A50" s="103" t="s">
        <v>75</v>
      </c>
      <c r="B50" s="104" t="s">
        <v>52</v>
      </c>
      <c r="C50" s="325"/>
      <c r="D50" s="105"/>
      <c r="E50" s="106"/>
      <c r="F50" s="329">
        <f t="shared" si="7"/>
        <v>0</v>
      </c>
      <c r="G50" s="107"/>
      <c r="H50" s="326"/>
      <c r="I50" s="108"/>
      <c r="J50" s="109"/>
      <c r="K50" s="102"/>
      <c r="L50" s="331"/>
    </row>
    <row r="51" spans="1:12" ht="14.25" customHeight="1">
      <c r="A51" s="50"/>
      <c r="B51" s="76"/>
      <c r="C51" s="287"/>
      <c r="D51" s="38"/>
      <c r="E51" s="77"/>
      <c r="F51" s="306"/>
      <c r="G51" s="306"/>
      <c r="H51" s="57"/>
      <c r="I51" s="78"/>
      <c r="J51" s="44"/>
      <c r="K51" s="59"/>
      <c r="L51" s="317"/>
    </row>
    <row r="52" spans="1:12" ht="14.25" customHeight="1">
      <c r="A52" s="50"/>
      <c r="B52" s="76"/>
      <c r="C52" s="287"/>
      <c r="D52" s="38"/>
      <c r="E52" s="77"/>
      <c r="F52" s="306"/>
      <c r="G52" s="306"/>
      <c r="H52" s="57"/>
      <c r="I52" s="78"/>
      <c r="J52" s="44"/>
      <c r="K52" s="59"/>
      <c r="L52" s="317"/>
    </row>
    <row r="53" spans="1:12" ht="14.25" customHeight="1">
      <c r="A53" s="114" t="s">
        <v>76</v>
      </c>
      <c r="B53" s="37"/>
      <c r="C53" s="305"/>
      <c r="D53" s="56"/>
      <c r="E53" s="54"/>
      <c r="F53" s="307"/>
      <c r="G53" s="307"/>
      <c r="H53" s="57"/>
      <c r="I53" s="115"/>
      <c r="J53" s="58"/>
      <c r="K53" s="59"/>
      <c r="L53" s="317"/>
    </row>
    <row r="54" spans="1:12" ht="14.25" customHeight="1">
      <c r="A54" s="45">
        <v>3</v>
      </c>
      <c r="B54" s="37" t="s">
        <v>77</v>
      </c>
      <c r="C54" s="287"/>
      <c r="D54" s="56"/>
      <c r="E54" s="54"/>
      <c r="F54" s="307">
        <f>SUM(F55)</f>
        <v>25000000</v>
      </c>
      <c r="G54" s="57">
        <v>100</v>
      </c>
      <c r="H54" s="308">
        <f>(F54*($I$6*(($I$6+1)^G54))/(((1+$I$6)^G54)-1))</f>
        <v>580068.58844067424</v>
      </c>
      <c r="I54" s="309"/>
      <c r="J54" s="58"/>
      <c r="K54" s="113"/>
      <c r="L54" s="317"/>
    </row>
    <row r="55" spans="1:12" ht="14.25" customHeight="1">
      <c r="A55" s="50">
        <f>A54+0.1</f>
        <v>3.1</v>
      </c>
      <c r="B55" s="76" t="s">
        <v>78</v>
      </c>
      <c r="C55" s="287">
        <v>1</v>
      </c>
      <c r="D55" s="38" t="s">
        <v>79</v>
      </c>
      <c r="E55" s="77">
        <v>25000000</v>
      </c>
      <c r="F55" s="306">
        <f>C55*E55</f>
        <v>25000000</v>
      </c>
      <c r="G55" s="306"/>
      <c r="H55" s="55"/>
      <c r="I55" s="116"/>
      <c r="J55" s="44"/>
      <c r="K55" s="117"/>
      <c r="L55" s="334"/>
    </row>
    <row r="56" spans="1:12" ht="14.25" customHeight="1">
      <c r="A56" s="50"/>
      <c r="B56" s="118"/>
      <c r="C56" s="287"/>
      <c r="D56" s="38"/>
      <c r="E56" s="77"/>
      <c r="F56" s="306"/>
      <c r="G56" s="306"/>
      <c r="H56" s="55"/>
      <c r="I56" s="2"/>
      <c r="J56" s="2"/>
      <c r="K56" s="119"/>
      <c r="L56" s="334"/>
    </row>
    <row r="57" spans="1:12" ht="14.25" customHeight="1">
      <c r="A57" s="45">
        <v>4</v>
      </c>
      <c r="B57" s="37" t="s">
        <v>80</v>
      </c>
      <c r="C57" s="287"/>
      <c r="D57" s="56"/>
      <c r="E57" s="54"/>
      <c r="F57" s="307">
        <f>SUM(F58)</f>
        <v>5000000</v>
      </c>
      <c r="G57" s="57">
        <v>100</v>
      </c>
      <c r="H57" s="308">
        <f>(F57*($I$6*(($I$6+1)^G57))/(((1+$I$6)^G57)-1))</f>
        <v>116013.71768813486</v>
      </c>
      <c r="I57" s="309"/>
      <c r="J57" s="120"/>
      <c r="K57" s="120"/>
      <c r="L57" s="317"/>
    </row>
    <row r="58" spans="1:12" ht="14.25" customHeight="1">
      <c r="A58" s="50">
        <f>A57+0.1</f>
        <v>4.0999999999999996</v>
      </c>
      <c r="B58" s="76" t="s">
        <v>81</v>
      </c>
      <c r="C58" s="287">
        <v>1</v>
      </c>
      <c r="D58" s="38" t="s">
        <v>79</v>
      </c>
      <c r="E58" s="77">
        <v>5000000</v>
      </c>
      <c r="F58" s="306">
        <f>C58*E58</f>
        <v>5000000</v>
      </c>
      <c r="G58" s="306"/>
      <c r="H58" s="55"/>
      <c r="I58" s="8"/>
      <c r="J58" s="121"/>
      <c r="K58" s="122"/>
      <c r="L58" s="334"/>
    </row>
    <row r="59" spans="1:12" ht="14.25" customHeight="1">
      <c r="A59" s="123"/>
      <c r="B59" s="76"/>
      <c r="C59" s="124"/>
      <c r="D59" s="125"/>
      <c r="E59" s="126"/>
      <c r="F59" s="127"/>
      <c r="G59" s="127"/>
      <c r="H59" s="128"/>
      <c r="I59" s="129"/>
      <c r="J59" s="129"/>
      <c r="K59" s="130"/>
      <c r="L59" s="131"/>
    </row>
    <row r="60" spans="1:12" ht="14.25" customHeight="1">
      <c r="A60" s="45">
        <v>5</v>
      </c>
      <c r="B60" s="132" t="s">
        <v>82</v>
      </c>
      <c r="C60" s="335"/>
      <c r="D60" s="133"/>
      <c r="E60" s="47"/>
      <c r="F60" s="295">
        <f>SUM(F61)</f>
        <v>0</v>
      </c>
      <c r="G60" s="48">
        <v>75</v>
      </c>
      <c r="H60" s="296">
        <f>(F60*($I$6*(($I$6+1)^G60))/(((1+$I$6)^G60)-1))</f>
        <v>0</v>
      </c>
      <c r="I60" s="302"/>
      <c r="J60" s="134"/>
      <c r="K60" s="135"/>
      <c r="L60" s="136"/>
    </row>
    <row r="61" spans="1:12" ht="14.25" customHeight="1">
      <c r="A61" s="50">
        <f>A60+0.1</f>
        <v>5.0999999999999996</v>
      </c>
      <c r="B61" s="137" t="s">
        <v>83</v>
      </c>
      <c r="C61" s="335"/>
      <c r="D61" s="46" t="s">
        <v>84</v>
      </c>
      <c r="E61" s="51"/>
      <c r="F61" s="301">
        <f>C61*E61</f>
        <v>0</v>
      </c>
      <c r="G61" s="301"/>
      <c r="H61" s="52"/>
      <c r="I61" s="138"/>
      <c r="J61" s="139"/>
      <c r="K61" s="135"/>
      <c r="L61" s="136"/>
    </row>
    <row r="62" spans="1:12" ht="14.25" customHeight="1">
      <c r="A62" s="123"/>
      <c r="B62" s="137"/>
      <c r="C62" s="140"/>
      <c r="D62" s="141"/>
      <c r="E62" s="142"/>
      <c r="F62" s="143"/>
      <c r="G62" s="143"/>
      <c r="H62" s="144"/>
      <c r="I62" s="138"/>
      <c r="J62" s="138"/>
      <c r="K62" s="135"/>
      <c r="L62" s="136"/>
    </row>
    <row r="63" spans="1:12" ht="14.25" customHeight="1">
      <c r="A63" s="45">
        <v>6</v>
      </c>
      <c r="B63" s="132" t="s">
        <v>85</v>
      </c>
      <c r="C63" s="335"/>
      <c r="D63" s="133"/>
      <c r="E63" s="47"/>
      <c r="F63" s="295">
        <f>SUM(F64)</f>
        <v>0</v>
      </c>
      <c r="G63" s="48">
        <v>50</v>
      </c>
      <c r="H63" s="296">
        <f>(F63*($I$6*(($I$6+1)^G63))/(((1+$I$6)^G63)-1))</f>
        <v>0</v>
      </c>
      <c r="I63" s="302"/>
      <c r="J63" s="134"/>
      <c r="K63" s="135"/>
      <c r="L63" s="136"/>
    </row>
    <row r="64" spans="1:12" ht="14.25" customHeight="1">
      <c r="A64" s="50">
        <f>A63+0.1</f>
        <v>6.1</v>
      </c>
      <c r="B64" s="137" t="s">
        <v>86</v>
      </c>
      <c r="C64" s="335"/>
      <c r="D64" s="46" t="s">
        <v>84</v>
      </c>
      <c r="E64" s="51"/>
      <c r="F64" s="301">
        <f>C64*E64</f>
        <v>0</v>
      </c>
      <c r="G64" s="301"/>
      <c r="H64" s="52"/>
      <c r="I64" s="138"/>
      <c r="J64" s="139"/>
      <c r="K64" s="135"/>
      <c r="L64" s="136"/>
    </row>
    <row r="65" spans="1:12" ht="14.25" customHeight="1">
      <c r="A65" s="123"/>
      <c r="B65" s="76"/>
      <c r="C65" s="124"/>
      <c r="D65" s="125"/>
      <c r="E65" s="126"/>
      <c r="F65" s="127"/>
      <c r="G65" s="127"/>
      <c r="H65" s="128"/>
      <c r="I65" s="129"/>
      <c r="J65" s="129"/>
      <c r="K65" s="130"/>
      <c r="L65" s="131"/>
    </row>
    <row r="66" spans="1:12" ht="14.25" customHeight="1">
      <c r="A66" s="45">
        <v>7</v>
      </c>
      <c r="B66" s="37" t="s">
        <v>87</v>
      </c>
      <c r="C66" s="287"/>
      <c r="D66" s="56"/>
      <c r="E66" s="54"/>
      <c r="F66" s="307">
        <f>SUM(F78:F80)+SUM(F68:F70)+SUM(F72:F75)</f>
        <v>95000000</v>
      </c>
      <c r="G66" s="57">
        <v>75</v>
      </c>
      <c r="H66" s="308">
        <f>(F66*($I$6*(($I$6+1)^G66))/(((1+$I$6)^G66)-1))</f>
        <v>2456232.8821043842</v>
      </c>
      <c r="I66" s="309"/>
      <c r="J66" s="120"/>
      <c r="K66" s="130"/>
      <c r="L66" s="131"/>
    </row>
    <row r="67" spans="1:12" ht="14.25" customHeight="1">
      <c r="A67" s="60" t="s">
        <v>44</v>
      </c>
      <c r="B67" s="61"/>
      <c r="C67" s="310"/>
      <c r="D67" s="62"/>
      <c r="E67" s="63"/>
      <c r="F67" s="311"/>
      <c r="G67" s="64"/>
      <c r="H67" s="312"/>
      <c r="I67" s="65"/>
      <c r="J67" s="66"/>
      <c r="K67" s="67"/>
      <c r="L67" s="313"/>
    </row>
    <row r="68" spans="1:12" ht="14.25" customHeight="1">
      <c r="A68" s="68" t="s">
        <v>88</v>
      </c>
      <c r="B68" s="69" t="s">
        <v>89</v>
      </c>
      <c r="C68" s="310">
        <v>0</v>
      </c>
      <c r="D68" s="70" t="s">
        <v>84</v>
      </c>
      <c r="E68" s="71">
        <v>100000000</v>
      </c>
      <c r="F68" s="314">
        <f t="shared" ref="F68:F70" si="8">C68*E68</f>
        <v>0</v>
      </c>
      <c r="G68" s="72"/>
      <c r="H68" s="314"/>
      <c r="I68" s="73" t="s">
        <v>90</v>
      </c>
      <c r="J68" s="74"/>
      <c r="K68" s="75"/>
      <c r="L68" s="315"/>
    </row>
    <row r="69" spans="1:12" ht="14.25" customHeight="1">
      <c r="A69" s="68" t="s">
        <v>91</v>
      </c>
      <c r="B69" s="69" t="s">
        <v>92</v>
      </c>
      <c r="C69" s="310"/>
      <c r="D69" s="70" t="s">
        <v>84</v>
      </c>
      <c r="E69" s="71"/>
      <c r="F69" s="314">
        <f t="shared" si="8"/>
        <v>0</v>
      </c>
      <c r="G69" s="72"/>
      <c r="H69" s="314"/>
      <c r="I69" s="73"/>
      <c r="J69" s="74"/>
      <c r="K69" s="75"/>
      <c r="L69" s="336"/>
    </row>
    <row r="70" spans="1:12" ht="14.25" customHeight="1">
      <c r="A70" s="68" t="s">
        <v>93</v>
      </c>
      <c r="B70" s="69" t="s">
        <v>94</v>
      </c>
      <c r="C70" s="310">
        <v>0</v>
      </c>
      <c r="D70" s="70" t="s">
        <v>84</v>
      </c>
      <c r="E70" s="71">
        <v>80000000</v>
      </c>
      <c r="F70" s="314">
        <f t="shared" si="8"/>
        <v>0</v>
      </c>
      <c r="G70" s="72"/>
      <c r="H70" s="311"/>
      <c r="I70" s="73"/>
      <c r="J70" s="74"/>
      <c r="K70" s="67"/>
      <c r="L70" s="316"/>
    </row>
    <row r="71" spans="1:12" ht="14.25" customHeight="1">
      <c r="A71" s="123"/>
      <c r="B71" s="76"/>
      <c r="C71" s="124"/>
      <c r="D71" s="125"/>
      <c r="E71" s="126"/>
      <c r="F71" s="127"/>
      <c r="G71" s="127"/>
      <c r="H71" s="128"/>
      <c r="I71" s="129"/>
      <c r="J71" s="129"/>
      <c r="K71" s="130"/>
      <c r="L71" s="131"/>
    </row>
    <row r="72" spans="1:12" ht="14.25" customHeight="1">
      <c r="A72" s="79" t="s">
        <v>53</v>
      </c>
      <c r="B72" s="80"/>
      <c r="C72" s="318"/>
      <c r="D72" s="81"/>
      <c r="E72" s="82"/>
      <c r="F72" s="319">
        <f>SUM(F73)</f>
        <v>0</v>
      </c>
      <c r="G72" s="83"/>
      <c r="H72" s="320"/>
      <c r="I72" s="84"/>
      <c r="J72" s="85"/>
      <c r="K72" s="86"/>
      <c r="L72" s="321"/>
    </row>
    <row r="73" spans="1:12" ht="14.25" customHeight="1">
      <c r="A73" s="87" t="s">
        <v>95</v>
      </c>
      <c r="B73" s="88" t="s">
        <v>89</v>
      </c>
      <c r="C73" s="318">
        <v>0</v>
      </c>
      <c r="D73" s="89" t="s">
        <v>84</v>
      </c>
      <c r="E73" s="90">
        <v>100000000</v>
      </c>
      <c r="F73" s="322">
        <f t="shared" ref="F73:F75" si="9">C73*E73</f>
        <v>0</v>
      </c>
      <c r="G73" s="91"/>
      <c r="H73" s="322"/>
      <c r="I73" s="92"/>
      <c r="J73" s="93"/>
      <c r="K73" s="94"/>
      <c r="L73" s="323"/>
    </row>
    <row r="74" spans="1:12" ht="14.25" customHeight="1">
      <c r="A74" s="87" t="s">
        <v>96</v>
      </c>
      <c r="B74" s="88" t="s">
        <v>92</v>
      </c>
      <c r="C74" s="318"/>
      <c r="D74" s="89" t="s">
        <v>84</v>
      </c>
      <c r="E74" s="90"/>
      <c r="F74" s="322">
        <f t="shared" si="9"/>
        <v>0</v>
      </c>
      <c r="G74" s="91"/>
      <c r="H74" s="322"/>
      <c r="I74" s="92"/>
      <c r="J74" s="93"/>
      <c r="K74" s="94"/>
      <c r="L74" s="337"/>
    </row>
    <row r="75" spans="1:12" ht="14.25" customHeight="1">
      <c r="A75" s="87" t="s">
        <v>97</v>
      </c>
      <c r="B75" s="88" t="s">
        <v>94</v>
      </c>
      <c r="C75" s="318">
        <v>0</v>
      </c>
      <c r="D75" s="89" t="s">
        <v>84</v>
      </c>
      <c r="E75" s="90">
        <v>80000000</v>
      </c>
      <c r="F75" s="322">
        <f t="shared" si="9"/>
        <v>0</v>
      </c>
      <c r="G75" s="91"/>
      <c r="H75" s="319"/>
      <c r="I75" s="92"/>
      <c r="J75" s="93"/>
      <c r="K75" s="86"/>
      <c r="L75" s="324"/>
    </row>
    <row r="76" spans="1:12" ht="14.25" customHeight="1">
      <c r="A76" s="50"/>
      <c r="B76" s="76"/>
      <c r="C76" s="124"/>
      <c r="D76" s="125"/>
      <c r="E76" s="126"/>
      <c r="F76" s="127"/>
      <c r="G76" s="127"/>
      <c r="H76" s="128"/>
      <c r="I76" s="129"/>
      <c r="J76" s="129"/>
      <c r="K76" s="130"/>
      <c r="L76" s="131"/>
    </row>
    <row r="77" spans="1:12" ht="14.25" customHeight="1">
      <c r="A77" s="95" t="s">
        <v>57</v>
      </c>
      <c r="B77" s="96"/>
      <c r="C77" s="325"/>
      <c r="D77" s="97"/>
      <c r="E77" s="98"/>
      <c r="F77" s="326"/>
      <c r="G77" s="99"/>
      <c r="H77" s="327"/>
      <c r="I77" s="100"/>
      <c r="J77" s="101"/>
      <c r="K77" s="102"/>
      <c r="L77" s="328"/>
    </row>
    <row r="78" spans="1:12" ht="14.25" customHeight="1">
      <c r="A78" s="103" t="s">
        <v>98</v>
      </c>
      <c r="B78" s="104" t="s">
        <v>89</v>
      </c>
      <c r="C78" s="325">
        <v>3</v>
      </c>
      <c r="D78" s="105" t="s">
        <v>64</v>
      </c>
      <c r="E78" s="106">
        <f>5000*1000</f>
        <v>5000000</v>
      </c>
      <c r="F78" s="329">
        <f t="shared" ref="F78:F80" si="10">C78*E78</f>
        <v>15000000</v>
      </c>
      <c r="G78" s="107"/>
      <c r="H78" s="329"/>
      <c r="I78" s="108"/>
      <c r="J78" s="109"/>
      <c r="K78" s="110"/>
      <c r="L78" s="330"/>
    </row>
    <row r="79" spans="1:12" ht="14.25" customHeight="1">
      <c r="A79" s="103" t="s">
        <v>99</v>
      </c>
      <c r="B79" s="104" t="s">
        <v>92</v>
      </c>
      <c r="C79" s="325"/>
      <c r="D79" s="105" t="s">
        <v>84</v>
      </c>
      <c r="E79" s="106"/>
      <c r="F79" s="329">
        <f t="shared" si="10"/>
        <v>0</v>
      </c>
      <c r="G79" s="107"/>
      <c r="H79" s="329"/>
      <c r="I79" s="108"/>
      <c r="J79" s="109"/>
      <c r="K79" s="110"/>
      <c r="L79" s="338"/>
    </row>
    <row r="80" spans="1:12" ht="14.25" customHeight="1">
      <c r="A80" s="103" t="s">
        <v>100</v>
      </c>
      <c r="B80" s="104" t="s">
        <v>94</v>
      </c>
      <c r="C80" s="325">
        <v>1</v>
      </c>
      <c r="D80" s="105" t="s">
        <v>84</v>
      </c>
      <c r="E80" s="106">
        <v>80000000</v>
      </c>
      <c r="F80" s="329">
        <f t="shared" si="10"/>
        <v>80000000</v>
      </c>
      <c r="G80" s="107"/>
      <c r="H80" s="326"/>
      <c r="I80" s="108" t="s">
        <v>101</v>
      </c>
      <c r="J80" s="109"/>
      <c r="K80" s="102"/>
      <c r="L80" s="331"/>
    </row>
    <row r="81" spans="1:12" ht="14.25" customHeight="1">
      <c r="A81" s="123"/>
      <c r="B81" s="76"/>
      <c r="C81" s="124"/>
      <c r="D81" s="125"/>
      <c r="E81" s="126"/>
      <c r="F81" s="127"/>
      <c r="G81" s="127"/>
      <c r="H81" s="128"/>
      <c r="I81" s="129"/>
      <c r="J81" s="129"/>
      <c r="K81" s="130"/>
      <c r="L81" s="131"/>
    </row>
    <row r="82" spans="1:12" ht="14.25" customHeight="1">
      <c r="A82" s="45">
        <v>8</v>
      </c>
      <c r="B82" s="37" t="s">
        <v>102</v>
      </c>
      <c r="C82" s="287"/>
      <c r="D82" s="56"/>
      <c r="E82" s="54"/>
      <c r="F82" s="307">
        <f>SUM(F83)</f>
        <v>100000000</v>
      </c>
      <c r="G82" s="57">
        <v>100</v>
      </c>
      <c r="H82" s="308">
        <f>(F82*($I$6*(($I$6+1)^G82))/(((1+$I$6)^G82)-1))</f>
        <v>2320274.353762697</v>
      </c>
      <c r="I82" s="309"/>
      <c r="J82" s="129"/>
      <c r="K82" s="130"/>
      <c r="L82" s="131"/>
    </row>
    <row r="83" spans="1:12" ht="14.25" customHeight="1">
      <c r="A83" s="50">
        <f>A82+0.1</f>
        <v>8.1</v>
      </c>
      <c r="B83" s="76" t="s">
        <v>103</v>
      </c>
      <c r="C83" s="287">
        <v>1</v>
      </c>
      <c r="D83" s="38"/>
      <c r="E83" s="77">
        <v>100000000</v>
      </c>
      <c r="F83" s="306">
        <f>C83*E83</f>
        <v>100000000</v>
      </c>
      <c r="G83" s="306"/>
      <c r="H83" s="55"/>
      <c r="I83" s="145" t="s">
        <v>104</v>
      </c>
      <c r="J83" s="129"/>
      <c r="K83" s="130"/>
      <c r="L83" s="131"/>
    </row>
    <row r="84" spans="1:12" ht="14.25" customHeight="1">
      <c r="A84" s="146"/>
      <c r="B84" s="339"/>
      <c r="C84" s="147"/>
      <c r="D84" s="148"/>
      <c r="E84" s="149"/>
      <c r="F84" s="340"/>
      <c r="G84" s="340"/>
      <c r="H84" s="150"/>
      <c r="I84" s="341"/>
      <c r="J84" s="341"/>
      <c r="K84" s="341"/>
      <c r="L84" s="342"/>
    </row>
    <row r="85" spans="1:12" ht="14.25" customHeight="1">
      <c r="A85" s="151"/>
      <c r="B85" s="343" t="s">
        <v>105</v>
      </c>
      <c r="C85" s="344"/>
      <c r="D85" s="345"/>
      <c r="E85" s="346"/>
      <c r="F85" s="347">
        <f>F14+F19+F36+F54+F57+F60+F63+F66+F82</f>
        <v>3844000000</v>
      </c>
      <c r="G85" s="347"/>
      <c r="H85" s="347">
        <f>SUM(H13:H84)</f>
        <v>90494807.30360958</v>
      </c>
      <c r="I85" s="152"/>
      <c r="J85" s="153"/>
      <c r="K85" s="153"/>
      <c r="L85" s="154"/>
    </row>
    <row r="86" spans="1:12" ht="14.25" customHeight="1">
      <c r="A86" s="155"/>
      <c r="B86" s="156"/>
      <c r="C86" s="157"/>
      <c r="D86" s="158"/>
      <c r="E86" s="159"/>
      <c r="F86" s="160"/>
      <c r="G86" s="160"/>
      <c r="H86" s="161"/>
      <c r="I86" s="43"/>
      <c r="J86" s="44"/>
      <c r="K86" s="44"/>
      <c r="L86" s="292"/>
    </row>
    <row r="87" spans="1:12" ht="14.25" customHeight="1">
      <c r="A87" s="162" t="s">
        <v>106</v>
      </c>
      <c r="B87" s="163"/>
      <c r="C87" s="164"/>
      <c r="D87" s="165"/>
      <c r="E87" s="348"/>
      <c r="F87" s="166"/>
      <c r="G87" s="167"/>
      <c r="H87" s="168"/>
      <c r="I87" s="309" t="s">
        <v>107</v>
      </c>
      <c r="J87" s="44"/>
      <c r="K87" s="44"/>
      <c r="L87" s="292"/>
    </row>
    <row r="88" spans="1:12" ht="14.25" customHeight="1">
      <c r="A88" s="169"/>
      <c r="B88" s="349"/>
      <c r="C88" s="287"/>
      <c r="D88" s="38"/>
      <c r="E88" s="170"/>
      <c r="F88" s="171"/>
      <c r="G88" s="306"/>
      <c r="H88" s="55"/>
      <c r="I88" s="350"/>
      <c r="J88" s="44"/>
      <c r="K88" s="44"/>
      <c r="L88" s="292"/>
    </row>
    <row r="89" spans="1:12" ht="14.25" customHeight="1">
      <c r="A89" s="45"/>
      <c r="B89" s="304" t="s">
        <v>108</v>
      </c>
      <c r="C89" s="287" t="s">
        <v>109</v>
      </c>
      <c r="D89" s="172">
        <v>0.05</v>
      </c>
      <c r="E89" s="170"/>
      <c r="F89" s="171">
        <f>D89*($F$85-$F$19)</f>
        <v>17200000</v>
      </c>
      <c r="G89" s="306"/>
      <c r="H89" s="306">
        <f t="shared" ref="H89:H91" si="11">$D89*$H$85</f>
        <v>4524740.3651804794</v>
      </c>
      <c r="I89" s="173" t="s">
        <v>110</v>
      </c>
      <c r="J89" s="173"/>
      <c r="K89" s="173"/>
      <c r="L89" s="334"/>
    </row>
    <row r="90" spans="1:12" ht="14.25" customHeight="1">
      <c r="A90" s="45"/>
      <c r="B90" s="304" t="s">
        <v>111</v>
      </c>
      <c r="C90" s="287" t="s">
        <v>109</v>
      </c>
      <c r="D90" s="172">
        <v>0.05</v>
      </c>
      <c r="E90" s="170"/>
      <c r="F90" s="171">
        <f>D90*$F$19</f>
        <v>175000000</v>
      </c>
      <c r="G90" s="306"/>
      <c r="H90" s="306">
        <f t="shared" si="11"/>
        <v>4524740.3651804794</v>
      </c>
      <c r="I90" s="173" t="s">
        <v>110</v>
      </c>
      <c r="J90" s="173"/>
      <c r="K90" s="173"/>
      <c r="L90" s="334"/>
    </row>
    <row r="91" spans="1:12" ht="14.25" customHeight="1">
      <c r="A91" s="45"/>
      <c r="B91" s="349" t="s">
        <v>112</v>
      </c>
      <c r="C91" s="287" t="s">
        <v>109</v>
      </c>
      <c r="D91" s="174">
        <v>0.2</v>
      </c>
      <c r="E91" s="170"/>
      <c r="F91" s="171">
        <f>D91*($F$85-$F$19)</f>
        <v>68800000</v>
      </c>
      <c r="G91" s="306"/>
      <c r="H91" s="306">
        <f t="shared" si="11"/>
        <v>18098961.460721917</v>
      </c>
      <c r="I91" s="173" t="s">
        <v>110</v>
      </c>
      <c r="J91" s="173"/>
      <c r="K91" s="173"/>
      <c r="L91" s="334"/>
    </row>
    <row r="92" spans="1:12" ht="14.25" customHeight="1">
      <c r="A92" s="175"/>
      <c r="B92" s="339"/>
      <c r="C92" s="147"/>
      <c r="D92" s="148"/>
      <c r="E92" s="176"/>
      <c r="F92" s="177"/>
      <c r="G92" s="340"/>
      <c r="H92" s="150"/>
      <c r="I92" s="351"/>
      <c r="J92" s="352"/>
      <c r="K92" s="352"/>
      <c r="L92" s="353"/>
    </row>
    <row r="93" spans="1:12" ht="14.25" customHeight="1">
      <c r="A93" s="178"/>
      <c r="B93" s="343" t="s">
        <v>113</v>
      </c>
      <c r="C93" s="345"/>
      <c r="D93" s="354"/>
      <c r="E93" s="355"/>
      <c r="F93" s="356">
        <f>SUM(F89:F92)</f>
        <v>261000000</v>
      </c>
      <c r="G93" s="356"/>
      <c r="H93" s="356">
        <f>SUM(H89:H92)</f>
        <v>27148442.191082876</v>
      </c>
      <c r="I93" s="152"/>
      <c r="J93" s="153"/>
      <c r="K93" s="153"/>
      <c r="L93" s="154"/>
    </row>
    <row r="94" spans="1:12" ht="14.25" customHeight="1">
      <c r="A94" s="178"/>
      <c r="B94" s="179"/>
      <c r="C94" s="180"/>
      <c r="D94" s="181"/>
      <c r="E94" s="182"/>
      <c r="F94" s="183"/>
      <c r="G94" s="183"/>
      <c r="H94" s="184"/>
      <c r="I94" s="357"/>
      <c r="J94" s="153"/>
      <c r="K94" s="153"/>
      <c r="L94" s="154"/>
    </row>
    <row r="95" spans="1:12" ht="14.25" customHeight="1">
      <c r="A95" s="185"/>
      <c r="B95" s="186"/>
      <c r="C95" s="358"/>
      <c r="D95" s="359" t="s">
        <v>114</v>
      </c>
      <c r="E95" s="360"/>
      <c r="F95" s="361">
        <f>F85+F93</f>
        <v>4105000000</v>
      </c>
      <c r="G95" s="362"/>
      <c r="H95" s="187">
        <f>+H85+H93</f>
        <v>117643249.49469246</v>
      </c>
      <c r="I95" s="309" t="s">
        <v>107</v>
      </c>
      <c r="J95" s="188"/>
      <c r="K95" s="188"/>
      <c r="L95" s="189"/>
    </row>
    <row r="96" spans="1:12" ht="14.25" customHeight="1">
      <c r="A96" s="190"/>
      <c r="B96" s="191"/>
      <c r="C96" s="192"/>
      <c r="D96" s="193"/>
      <c r="E96" s="194"/>
      <c r="F96" s="195"/>
      <c r="G96" s="196"/>
      <c r="H96" s="197"/>
      <c r="I96" s="152"/>
      <c r="J96" s="153"/>
      <c r="K96" s="153"/>
      <c r="L96" s="154"/>
    </row>
    <row r="97" spans="1:13" ht="14.25" customHeight="1">
      <c r="A97" s="190"/>
      <c r="B97" s="349" t="s">
        <v>115</v>
      </c>
      <c r="C97" s="287" t="s">
        <v>109</v>
      </c>
      <c r="D97" s="198">
        <v>7.7499999999999999E-2</v>
      </c>
      <c r="E97" s="349"/>
      <c r="F97" s="363">
        <f>$D$97*$J$97*($F$95-F89)</f>
        <v>126721800</v>
      </c>
      <c r="G97" s="199"/>
      <c r="H97" s="200">
        <f>$D$97*$J$97*($H$95-H89)</f>
        <v>3506673.7830148716</v>
      </c>
      <c r="I97" s="173" t="s">
        <v>116</v>
      </c>
      <c r="J97" s="201">
        <v>0.4</v>
      </c>
      <c r="K97" s="153" t="s">
        <v>117</v>
      </c>
      <c r="L97" s="154"/>
    </row>
    <row r="98" spans="1:13" ht="14.25" customHeight="1">
      <c r="A98" s="190"/>
      <c r="B98" s="349" t="s">
        <v>118</v>
      </c>
      <c r="C98" s="287" t="s">
        <v>109</v>
      </c>
      <c r="D98" s="172">
        <v>0.05</v>
      </c>
      <c r="E98" s="349"/>
      <c r="F98" s="363">
        <f t="shared" ref="F98:F105" si="12">D98*$F$95</f>
        <v>205250000</v>
      </c>
      <c r="G98" s="199"/>
      <c r="H98" s="200">
        <f t="shared" ref="H98:H105" si="13">$D98*$H$95</f>
        <v>5882162.474734623</v>
      </c>
      <c r="I98" s="173" t="s">
        <v>119</v>
      </c>
      <c r="J98" s="173"/>
      <c r="K98" s="173"/>
      <c r="L98" s="334"/>
    </row>
    <row r="99" spans="1:13" ht="14.25" customHeight="1">
      <c r="A99" s="190"/>
      <c r="B99" s="349" t="s">
        <v>120</v>
      </c>
      <c r="C99" s="287" t="s">
        <v>109</v>
      </c>
      <c r="D99" s="172">
        <v>0.1</v>
      </c>
      <c r="E99" s="349"/>
      <c r="F99" s="363">
        <f t="shared" si="12"/>
        <v>410500000</v>
      </c>
      <c r="G99" s="199"/>
      <c r="H99" s="200">
        <f t="shared" si="13"/>
        <v>11764324.949469246</v>
      </c>
      <c r="I99" s="173" t="s">
        <v>119</v>
      </c>
      <c r="J99" s="173"/>
      <c r="K99" s="173"/>
      <c r="L99" s="334"/>
    </row>
    <row r="100" spans="1:13" ht="14.25" customHeight="1">
      <c r="A100" s="190"/>
      <c r="B100" s="349" t="s">
        <v>121</v>
      </c>
      <c r="C100" s="287" t="s">
        <v>109</v>
      </c>
      <c r="D100" s="172">
        <v>0.1</v>
      </c>
      <c r="E100" s="349"/>
      <c r="F100" s="363">
        <f t="shared" si="12"/>
        <v>410500000</v>
      </c>
      <c r="G100" s="199"/>
      <c r="H100" s="200">
        <f t="shared" si="13"/>
        <v>11764324.949469246</v>
      </c>
      <c r="I100" s="173" t="s">
        <v>119</v>
      </c>
      <c r="J100" s="173"/>
      <c r="K100" s="173"/>
      <c r="L100" s="334"/>
    </row>
    <row r="101" spans="1:13" ht="14.25" customHeight="1">
      <c r="A101" s="202"/>
      <c r="B101" s="349" t="s">
        <v>122</v>
      </c>
      <c r="C101" s="287" t="s">
        <v>109</v>
      </c>
      <c r="D101" s="172">
        <v>0.05</v>
      </c>
      <c r="E101" s="364"/>
      <c r="F101" s="363">
        <f t="shared" si="12"/>
        <v>205250000</v>
      </c>
      <c r="G101" s="199"/>
      <c r="H101" s="200">
        <f t="shared" si="13"/>
        <v>5882162.474734623</v>
      </c>
      <c r="I101" s="173" t="s">
        <v>119</v>
      </c>
      <c r="J101" s="173"/>
      <c r="K101" s="173"/>
      <c r="L101" s="334"/>
    </row>
    <row r="102" spans="1:13" ht="14.25" customHeight="1">
      <c r="A102" s="203"/>
      <c r="B102" s="349" t="s">
        <v>123</v>
      </c>
      <c r="C102" s="287" t="s">
        <v>109</v>
      </c>
      <c r="D102" s="172">
        <v>0.15</v>
      </c>
      <c r="E102" s="204"/>
      <c r="F102" s="363">
        <f t="shared" si="12"/>
        <v>615750000</v>
      </c>
      <c r="G102" s="199"/>
      <c r="H102" s="200">
        <f t="shared" si="13"/>
        <v>17646487.424203869</v>
      </c>
      <c r="I102" s="173" t="s">
        <v>119</v>
      </c>
      <c r="J102" s="205"/>
      <c r="K102" s="205"/>
      <c r="L102" s="131"/>
    </row>
    <row r="103" spans="1:13" ht="14.25" customHeight="1">
      <c r="A103" s="203"/>
      <c r="B103" s="349" t="s">
        <v>124</v>
      </c>
      <c r="C103" s="287" t="s">
        <v>109</v>
      </c>
      <c r="D103" s="172">
        <v>0.1</v>
      </c>
      <c r="E103" s="204"/>
      <c r="F103" s="363">
        <f t="shared" si="12"/>
        <v>410500000</v>
      </c>
      <c r="G103" s="199"/>
      <c r="H103" s="200">
        <f t="shared" si="13"/>
        <v>11764324.949469246</v>
      </c>
      <c r="I103" s="173" t="s">
        <v>119</v>
      </c>
      <c r="J103" s="205"/>
      <c r="K103" s="205"/>
      <c r="L103" s="131"/>
    </row>
    <row r="104" spans="1:13" ht="14.25" customHeight="1">
      <c r="A104" s="203"/>
      <c r="B104" s="349" t="s">
        <v>125</v>
      </c>
      <c r="C104" s="287" t="s">
        <v>109</v>
      </c>
      <c r="D104" s="172">
        <v>0.01</v>
      </c>
      <c r="E104" s="204"/>
      <c r="F104" s="363">
        <f t="shared" si="12"/>
        <v>41050000</v>
      </c>
      <c r="G104" s="199"/>
      <c r="H104" s="200">
        <f t="shared" si="13"/>
        <v>1176432.4949469247</v>
      </c>
      <c r="I104" s="173" t="s">
        <v>119</v>
      </c>
      <c r="J104" s="205"/>
      <c r="K104" s="205"/>
      <c r="L104" s="131"/>
    </row>
    <row r="105" spans="1:13" ht="14.25" customHeight="1">
      <c r="A105" s="206"/>
      <c r="B105" s="339" t="s">
        <v>126</v>
      </c>
      <c r="C105" s="287" t="s">
        <v>109</v>
      </c>
      <c r="D105" s="207">
        <v>0.5</v>
      </c>
      <c r="E105" s="339"/>
      <c r="F105" s="365">
        <f t="shared" si="12"/>
        <v>2052500000</v>
      </c>
      <c r="G105" s="366"/>
      <c r="H105" s="208">
        <f t="shared" si="13"/>
        <v>58821624.74734623</v>
      </c>
      <c r="I105" s="367" t="s">
        <v>119</v>
      </c>
      <c r="J105" s="341"/>
      <c r="K105" s="341"/>
      <c r="L105" s="342"/>
    </row>
    <row r="106" spans="1:13" ht="14.25" customHeight="1">
      <c r="A106" s="178"/>
      <c r="B106" s="343" t="s">
        <v>127</v>
      </c>
      <c r="C106" s="345"/>
      <c r="D106" s="354"/>
      <c r="E106" s="355"/>
      <c r="F106" s="209">
        <f>SUM(F94:F105)</f>
        <v>8583021800</v>
      </c>
      <c r="G106" s="210"/>
      <c r="H106" s="211">
        <f>SUM(H94:H105)</f>
        <v>245851767.74208134</v>
      </c>
      <c r="I106" s="212"/>
      <c r="J106" s="213"/>
      <c r="K106" s="213"/>
      <c r="L106" s="214"/>
    </row>
    <row r="107" spans="1:13" ht="14.25" customHeight="1">
      <c r="A107" s="203"/>
      <c r="B107" s="194"/>
      <c r="C107" s="192"/>
      <c r="D107" s="215"/>
      <c r="E107" s="194"/>
      <c r="F107" s="216"/>
      <c r="G107" s="217"/>
      <c r="H107" s="218"/>
      <c r="I107" s="219" t="s">
        <v>128</v>
      </c>
      <c r="J107" s="220"/>
      <c r="K107" s="221"/>
      <c r="L107" s="222"/>
    </row>
    <row r="108" spans="1:13" ht="14.25" customHeight="1">
      <c r="A108" s="190"/>
      <c r="B108" s="349" t="s">
        <v>129</v>
      </c>
      <c r="C108" s="223" t="s">
        <v>109</v>
      </c>
      <c r="D108" s="368">
        <f>(L108)*J108</f>
        <v>0.08</v>
      </c>
      <c r="E108" s="349"/>
      <c r="F108" s="363">
        <f>F106*D108</f>
        <v>686641744</v>
      </c>
      <c r="G108" s="199"/>
      <c r="H108" s="55">
        <f>H106*D108</f>
        <v>19668141.419366509</v>
      </c>
      <c r="I108" s="369" t="s">
        <v>130</v>
      </c>
      <c r="J108" s="224">
        <v>0.02</v>
      </c>
      <c r="K108" s="153" t="s">
        <v>131</v>
      </c>
      <c r="L108" s="225">
        <f>AVERAGE(J109,L109)-2021</f>
        <v>4</v>
      </c>
    </row>
    <row r="109" spans="1:13" ht="14.25" customHeight="1">
      <c r="A109" s="203"/>
      <c r="B109" s="118"/>
      <c r="C109" s="226"/>
      <c r="D109" s="227"/>
      <c r="E109" s="118"/>
      <c r="F109" s="228"/>
      <c r="G109" s="229"/>
      <c r="H109" s="230"/>
      <c r="I109" s="370" t="s">
        <v>132</v>
      </c>
      <c r="J109" s="371">
        <v>2024</v>
      </c>
      <c r="K109" s="372" t="s">
        <v>133</v>
      </c>
      <c r="L109" s="373">
        <v>2026</v>
      </c>
      <c r="M109" s="231" t="s">
        <v>134</v>
      </c>
    </row>
    <row r="110" spans="1:13" ht="14.25" customHeight="1">
      <c r="A110" s="232"/>
      <c r="B110" s="374"/>
      <c r="C110" s="375"/>
      <c r="D110" s="359" t="s">
        <v>135</v>
      </c>
      <c r="E110" s="360"/>
      <c r="F110" s="376">
        <f>F108+F106</f>
        <v>9269663544</v>
      </c>
      <c r="G110" s="229"/>
      <c r="H110" s="230"/>
      <c r="I110" s="2"/>
      <c r="J110" s="2"/>
      <c r="K110" s="2"/>
      <c r="L110" s="2"/>
    </row>
    <row r="111" spans="1:13" ht="14.25" customHeight="1">
      <c r="A111" s="2" t="s">
        <v>136</v>
      </c>
      <c r="B111" s="374"/>
      <c r="C111" s="375"/>
      <c r="D111" s="359" t="s">
        <v>137</v>
      </c>
      <c r="E111" s="360"/>
      <c r="F111" s="377"/>
      <c r="G111" s="360"/>
      <c r="H111" s="376">
        <f>SUM(H106:H109)</f>
        <v>265519909.16144785</v>
      </c>
      <c r="I111" s="2" t="s">
        <v>136</v>
      </c>
      <c r="J111" s="2"/>
      <c r="K111" s="2"/>
      <c r="L111" s="2"/>
    </row>
    <row r="112" spans="1:13" ht="14.25" customHeight="1">
      <c r="A112" s="2"/>
      <c r="B112" s="2"/>
      <c r="C112" s="23"/>
      <c r="D112" s="2"/>
      <c r="E112" s="2"/>
      <c r="F112" s="2"/>
      <c r="G112" s="2"/>
      <c r="H112" s="2"/>
      <c r="I112" s="233"/>
      <c r="J112" s="234"/>
      <c r="K112" s="234"/>
      <c r="L112" s="235"/>
    </row>
    <row r="113" spans="1:12" ht="14.25" customHeight="1">
      <c r="A113" s="236" t="s">
        <v>138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8"/>
    </row>
    <row r="114" spans="1:12" ht="14.25" customHeight="1">
      <c r="A114" s="24" t="s">
        <v>21</v>
      </c>
      <c r="B114" s="25"/>
      <c r="C114" s="26"/>
      <c r="D114" s="27"/>
      <c r="E114" s="279" t="s">
        <v>139</v>
      </c>
      <c r="F114" s="283"/>
      <c r="G114" s="239"/>
      <c r="H114" s="240"/>
      <c r="I114" s="240"/>
      <c r="J114" s="240"/>
      <c r="K114" s="240"/>
      <c r="L114" s="241"/>
    </row>
    <row r="115" spans="1:12" ht="14.25" customHeight="1">
      <c r="A115" s="31" t="s">
        <v>25</v>
      </c>
      <c r="B115" s="32" t="s">
        <v>26</v>
      </c>
      <c r="C115" s="33" t="s">
        <v>27</v>
      </c>
      <c r="D115" s="34" t="s">
        <v>28</v>
      </c>
      <c r="E115" s="33" t="s">
        <v>29</v>
      </c>
      <c r="F115" s="35" t="s">
        <v>140</v>
      </c>
      <c r="G115" s="242"/>
      <c r="H115" s="243"/>
      <c r="I115" s="243"/>
      <c r="J115" s="243"/>
      <c r="K115" s="243"/>
      <c r="L115" s="244"/>
    </row>
    <row r="116" spans="1:12" ht="14.25" customHeight="1">
      <c r="A116" s="45">
        <v>1</v>
      </c>
      <c r="B116" s="245" t="s">
        <v>141</v>
      </c>
      <c r="C116" s="287"/>
      <c r="D116" s="38"/>
      <c r="E116" s="246"/>
      <c r="F116" s="363"/>
      <c r="G116" s="247"/>
      <c r="H116" s="188"/>
      <c r="I116" s="188"/>
      <c r="J116" s="188"/>
      <c r="K116" s="188"/>
      <c r="L116" s="189"/>
    </row>
    <row r="117" spans="1:12" ht="14.25" customHeight="1">
      <c r="A117" s="50">
        <f t="shared" ref="A117:A119" si="14">A116+0.1</f>
        <v>1.1000000000000001</v>
      </c>
      <c r="B117" s="248" t="s">
        <v>142</v>
      </c>
      <c r="C117" s="249">
        <v>57132</v>
      </c>
      <c r="D117" s="38" t="s">
        <v>143</v>
      </c>
      <c r="E117" s="250">
        <v>-20</v>
      </c>
      <c r="F117" s="363">
        <f t="shared" ref="F117:F118" si="15">E117*C117</f>
        <v>-1142640</v>
      </c>
      <c r="G117" s="378" t="s">
        <v>144</v>
      </c>
      <c r="H117" s="251"/>
      <c r="I117" s="251"/>
      <c r="J117" s="44"/>
      <c r="K117" s="252"/>
      <c r="L117" s="379"/>
    </row>
    <row r="118" spans="1:12" ht="14.25" customHeight="1">
      <c r="A118" s="50">
        <f t="shared" si="14"/>
        <v>1.2000000000000002</v>
      </c>
      <c r="B118" s="253" t="s">
        <v>145</v>
      </c>
      <c r="C118" s="249">
        <v>554176</v>
      </c>
      <c r="D118" s="38" t="s">
        <v>143</v>
      </c>
      <c r="E118" s="250">
        <v>20</v>
      </c>
      <c r="F118" s="363">
        <f t="shared" si="15"/>
        <v>11083520</v>
      </c>
      <c r="G118" s="380" t="s">
        <v>146</v>
      </c>
      <c r="H118" s="254"/>
      <c r="I118" s="254"/>
      <c r="J118" s="44" t="s">
        <v>147</v>
      </c>
      <c r="K118" s="213"/>
      <c r="L118" s="255"/>
    </row>
    <row r="119" spans="1:12" ht="14.25" customHeight="1">
      <c r="A119" s="50">
        <f t="shared" si="14"/>
        <v>1.3000000000000003</v>
      </c>
      <c r="B119" s="253"/>
      <c r="C119" s="256" t="s">
        <v>109</v>
      </c>
      <c r="D119" s="38" t="s">
        <v>143</v>
      </c>
      <c r="E119" s="172"/>
      <c r="F119" s="363">
        <f>E119*SUM(F117:F118)</f>
        <v>0</v>
      </c>
      <c r="G119" s="380"/>
      <c r="H119" s="44"/>
      <c r="I119" s="44"/>
      <c r="J119" s="44"/>
      <c r="K119" s="44"/>
      <c r="L119" s="381"/>
    </row>
    <row r="120" spans="1:12" ht="14.25" customHeight="1">
      <c r="A120" s="50"/>
      <c r="B120" s="257"/>
      <c r="C120" s="258"/>
      <c r="D120" s="38"/>
      <c r="E120" s="246"/>
      <c r="F120" s="363"/>
      <c r="G120" s="378"/>
      <c r="H120" s="44"/>
      <c r="I120" s="44"/>
      <c r="J120" s="44"/>
      <c r="K120" s="44"/>
      <c r="L120" s="292"/>
    </row>
    <row r="121" spans="1:12" ht="14.25" customHeight="1">
      <c r="A121" s="45">
        <v>2</v>
      </c>
      <c r="B121" s="382" t="s">
        <v>148</v>
      </c>
      <c r="C121" s="383"/>
      <c r="D121" s="38"/>
      <c r="E121" s="77"/>
      <c r="F121" s="363"/>
      <c r="G121" s="309"/>
      <c r="H121" s="252"/>
      <c r="I121" s="252"/>
      <c r="J121" s="252"/>
      <c r="K121" s="44"/>
      <c r="L121" s="379"/>
    </row>
    <row r="122" spans="1:12" ht="14.25" customHeight="1">
      <c r="A122" s="50">
        <f t="shared" ref="A122:A123" si="16">A121+0.1</f>
        <v>2.1</v>
      </c>
      <c r="B122" s="253" t="s">
        <v>149</v>
      </c>
      <c r="C122" s="384"/>
      <c r="D122" s="38" t="s">
        <v>150</v>
      </c>
      <c r="E122" s="77"/>
      <c r="F122" s="363">
        <f t="shared" ref="F122:F123" si="17">E122*C122</f>
        <v>0</v>
      </c>
      <c r="G122" s="380" t="s">
        <v>151</v>
      </c>
      <c r="H122" s="252"/>
      <c r="I122" s="259"/>
      <c r="J122" s="153" t="s">
        <v>152</v>
      </c>
      <c r="K122" s="8"/>
      <c r="L122" s="379"/>
    </row>
    <row r="123" spans="1:12" ht="14.25" customHeight="1">
      <c r="A123" s="50">
        <f t="shared" si="16"/>
        <v>2.2000000000000002</v>
      </c>
      <c r="B123" s="253" t="s">
        <v>153</v>
      </c>
      <c r="C123" s="384">
        <v>15</v>
      </c>
      <c r="D123" s="38" t="s">
        <v>150</v>
      </c>
      <c r="E123" s="77">
        <v>75000</v>
      </c>
      <c r="F123" s="363">
        <f t="shared" si="17"/>
        <v>1125000</v>
      </c>
      <c r="G123" s="380" t="s">
        <v>154</v>
      </c>
      <c r="H123" s="252"/>
      <c r="I123" s="259"/>
      <c r="J123" s="153" t="s">
        <v>152</v>
      </c>
      <c r="K123" s="8"/>
      <c r="L123" s="379"/>
    </row>
    <row r="124" spans="1:12" ht="14.25" customHeight="1">
      <c r="A124" s="50"/>
      <c r="B124" s="385"/>
      <c r="C124" s="384"/>
      <c r="D124" s="38"/>
      <c r="E124" s="77"/>
      <c r="F124" s="363"/>
      <c r="G124" s="386"/>
      <c r="H124" s="252"/>
      <c r="I124" s="252"/>
      <c r="J124" s="252"/>
      <c r="K124" s="252"/>
      <c r="L124" s="379"/>
    </row>
    <row r="125" spans="1:12" ht="14.25" customHeight="1">
      <c r="A125" s="45">
        <v>3</v>
      </c>
      <c r="B125" s="260" t="s">
        <v>155</v>
      </c>
      <c r="C125" s="256"/>
      <c r="D125" s="261"/>
      <c r="E125" s="126"/>
      <c r="F125" s="228"/>
      <c r="G125" s="309"/>
      <c r="H125" s="309"/>
      <c r="I125" s="309"/>
      <c r="J125" s="309"/>
      <c r="K125" s="252"/>
      <c r="L125" s="379"/>
    </row>
    <row r="126" spans="1:12" ht="14.25" customHeight="1">
      <c r="A126" s="50">
        <f t="shared" ref="A126:A127" si="18">A125+0.1</f>
        <v>3.1</v>
      </c>
      <c r="B126" s="76" t="s">
        <v>156</v>
      </c>
      <c r="C126" s="256" t="s">
        <v>109</v>
      </c>
      <c r="D126" s="261">
        <v>0</v>
      </c>
      <c r="E126" s="126">
        <f>D126*$H$95</f>
        <v>0</v>
      </c>
      <c r="F126" s="228"/>
      <c r="G126" s="387"/>
      <c r="H126" s="262"/>
      <c r="I126" s="262"/>
      <c r="J126" s="262"/>
      <c r="K126" s="252"/>
      <c r="L126" s="379"/>
    </row>
    <row r="127" spans="1:12" ht="14.25" customHeight="1">
      <c r="A127" s="50">
        <f t="shared" si="18"/>
        <v>3.2</v>
      </c>
      <c r="B127" s="76" t="s">
        <v>157</v>
      </c>
      <c r="C127" s="256" t="s">
        <v>109</v>
      </c>
      <c r="D127" s="261">
        <v>0.1</v>
      </c>
      <c r="E127" s="126"/>
      <c r="F127" s="228">
        <f>D127*H95</f>
        <v>11764324.949469246</v>
      </c>
      <c r="G127" s="387"/>
      <c r="H127" s="262"/>
      <c r="I127" s="262"/>
      <c r="J127" s="262"/>
      <c r="K127" s="252"/>
      <c r="L127" s="379"/>
    </row>
    <row r="128" spans="1:12" ht="14.25" customHeight="1">
      <c r="A128" s="45"/>
      <c r="B128" s="260"/>
      <c r="C128" s="263"/>
      <c r="D128" s="261"/>
      <c r="E128" s="126"/>
      <c r="F128" s="228"/>
      <c r="G128" s="387"/>
      <c r="H128" s="262"/>
      <c r="I128" s="262"/>
      <c r="J128" s="262"/>
      <c r="K128" s="252"/>
      <c r="L128" s="379"/>
    </row>
    <row r="129" spans="1:12" ht="14.25" customHeight="1">
      <c r="A129" s="45">
        <v>4</v>
      </c>
      <c r="B129" s="260" t="s">
        <v>158</v>
      </c>
      <c r="C129" s="263"/>
      <c r="D129" s="261"/>
      <c r="E129" s="126"/>
      <c r="F129" s="228"/>
      <c r="G129" s="309"/>
      <c r="H129" s="309"/>
      <c r="I129" s="309"/>
      <c r="J129" s="309"/>
      <c r="K129" s="252"/>
      <c r="L129" s="379"/>
    </row>
    <row r="130" spans="1:12" ht="14.25" customHeight="1">
      <c r="A130" s="45"/>
      <c r="B130" s="260"/>
      <c r="C130" s="256"/>
      <c r="D130" s="261"/>
      <c r="E130" s="126"/>
      <c r="F130" s="228"/>
      <c r="G130" s="387"/>
      <c r="H130" s="262"/>
      <c r="I130" s="262"/>
      <c r="J130" s="262"/>
      <c r="K130" s="262"/>
      <c r="L130" s="264"/>
    </row>
    <row r="131" spans="1:12" ht="14.25" customHeight="1">
      <c r="A131" s="45">
        <v>5</v>
      </c>
      <c r="B131" s="260" t="s">
        <v>159</v>
      </c>
      <c r="C131" s="256" t="s">
        <v>109</v>
      </c>
      <c r="D131" s="261">
        <v>7.0000000000000007E-2</v>
      </c>
      <c r="E131" s="126"/>
      <c r="F131" s="228">
        <f>SUM(F116:F130)*D131</f>
        <v>1598114.3464628474</v>
      </c>
      <c r="G131" s="380" t="s">
        <v>160</v>
      </c>
      <c r="H131" s="205"/>
      <c r="I131" s="205"/>
      <c r="J131" s="205"/>
      <c r="K131" s="262"/>
      <c r="L131" s="264"/>
    </row>
    <row r="132" spans="1:12" ht="14.25" customHeight="1">
      <c r="A132" s="50"/>
      <c r="B132" s="118"/>
      <c r="C132" s="265"/>
      <c r="D132" s="261"/>
      <c r="E132" s="126"/>
      <c r="F132" s="228"/>
      <c r="G132" s="380"/>
      <c r="H132" s="173"/>
      <c r="I132" s="173"/>
      <c r="J132" s="173"/>
      <c r="K132" s="266"/>
      <c r="L132" s="379"/>
    </row>
    <row r="133" spans="1:12" ht="14.25" customHeight="1">
      <c r="A133" s="50"/>
      <c r="B133" s="118"/>
      <c r="C133" s="265"/>
      <c r="D133" s="261"/>
      <c r="E133" s="126"/>
      <c r="F133" s="228"/>
      <c r="G133" s="380"/>
      <c r="H133" s="173"/>
      <c r="I133" s="173"/>
      <c r="J133" s="173"/>
      <c r="K133" s="266"/>
      <c r="L133" s="379"/>
    </row>
    <row r="134" spans="1:12" ht="14.25" customHeight="1">
      <c r="A134" s="374"/>
      <c r="B134" s="374"/>
      <c r="C134" s="375"/>
      <c r="D134" s="359" t="s">
        <v>161</v>
      </c>
      <c r="E134" s="360"/>
      <c r="F134" s="361">
        <f>SUM(F116:F133)</f>
        <v>24428319.295932092</v>
      </c>
      <c r="G134" s="267"/>
      <c r="H134" s="268"/>
      <c r="I134" s="268"/>
      <c r="J134" s="268"/>
      <c r="K134" s="268"/>
      <c r="L134" s="269"/>
    </row>
    <row r="135" spans="1:12" ht="14.25" customHeight="1">
      <c r="A135" s="270"/>
      <c r="B135" s="2"/>
      <c r="C135" s="23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4.25" customHeight="1">
      <c r="A136" s="388" t="s">
        <v>162</v>
      </c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90"/>
    </row>
    <row r="137" spans="1:12" ht="14.25" customHeight="1">
      <c r="A137" s="24" t="s">
        <v>21</v>
      </c>
      <c r="B137" s="25"/>
      <c r="C137" s="26"/>
      <c r="D137" s="27"/>
      <c r="E137" s="279" t="s">
        <v>139</v>
      </c>
      <c r="F137" s="283"/>
      <c r="G137" s="239"/>
      <c r="H137" s="240"/>
      <c r="I137" s="240"/>
      <c r="J137" s="240"/>
      <c r="K137" s="240"/>
      <c r="L137" s="241"/>
    </row>
    <row r="138" spans="1:12" ht="14.25" customHeight="1">
      <c r="A138" s="31" t="s">
        <v>25</v>
      </c>
      <c r="B138" s="32" t="s">
        <v>26</v>
      </c>
      <c r="C138" s="33" t="s">
        <v>27</v>
      </c>
      <c r="D138" s="34" t="s">
        <v>28</v>
      </c>
      <c r="E138" s="33" t="s">
        <v>29</v>
      </c>
      <c r="F138" s="35" t="s">
        <v>140</v>
      </c>
      <c r="G138" s="271"/>
      <c r="H138" s="272"/>
      <c r="I138" s="272"/>
      <c r="J138" s="272"/>
      <c r="K138" s="272"/>
      <c r="L138" s="273"/>
    </row>
    <row r="139" spans="1:12" ht="14.25" customHeight="1">
      <c r="A139" s="45">
        <v>1</v>
      </c>
      <c r="B139" s="245" t="s">
        <v>89</v>
      </c>
      <c r="C139" s="287"/>
      <c r="D139" s="38"/>
      <c r="E139" s="246"/>
      <c r="F139" s="363"/>
      <c r="G139" s="309"/>
      <c r="H139" s="274"/>
      <c r="I139" s="274"/>
      <c r="J139" s="274"/>
      <c r="K139" s="274"/>
      <c r="L139" s="275"/>
    </row>
    <row r="140" spans="1:12" ht="14.25" customHeight="1">
      <c r="A140" s="50"/>
      <c r="B140" s="245"/>
      <c r="C140" s="276"/>
      <c r="D140" s="38"/>
      <c r="E140" s="246"/>
      <c r="F140" s="363"/>
      <c r="G140" s="309"/>
      <c r="H140" s="8"/>
      <c r="I140" s="8"/>
      <c r="J140" s="8"/>
      <c r="K140" s="8"/>
      <c r="L140" s="277"/>
    </row>
    <row r="141" spans="1:12" ht="14.25" customHeight="1">
      <c r="A141" s="45">
        <v>2</v>
      </c>
      <c r="B141" s="382" t="s">
        <v>92</v>
      </c>
      <c r="C141" s="383"/>
      <c r="D141" s="38"/>
      <c r="E141" s="77"/>
      <c r="F141" s="363"/>
      <c r="G141" s="309"/>
      <c r="H141" s="252"/>
      <c r="I141" s="252"/>
      <c r="J141" s="252"/>
      <c r="K141" s="44"/>
      <c r="L141" s="379"/>
    </row>
    <row r="142" spans="1:12" ht="14.25" customHeight="1">
      <c r="A142" s="50"/>
      <c r="B142" s="349"/>
      <c r="C142" s="384"/>
      <c r="D142" s="38"/>
      <c r="E142" s="77"/>
      <c r="F142" s="363"/>
      <c r="G142" s="386"/>
      <c r="H142" s="252"/>
      <c r="I142" s="252"/>
      <c r="J142" s="252"/>
      <c r="K142" s="252"/>
      <c r="L142" s="379"/>
    </row>
    <row r="143" spans="1:12" ht="14.25" customHeight="1">
      <c r="A143" s="45">
        <v>3</v>
      </c>
      <c r="B143" s="382" t="s">
        <v>163</v>
      </c>
      <c r="C143" s="383"/>
      <c r="D143" s="38"/>
      <c r="E143" s="77"/>
      <c r="F143" s="363"/>
      <c r="G143" s="309"/>
      <c r="H143" s="252"/>
      <c r="I143" s="252"/>
      <c r="J143" s="252"/>
      <c r="K143" s="44"/>
      <c r="L143" s="379"/>
    </row>
    <row r="144" spans="1:12" ht="14.25" customHeight="1">
      <c r="A144" s="50"/>
      <c r="B144" s="349"/>
      <c r="C144" s="384"/>
      <c r="D144" s="38"/>
      <c r="E144" s="77"/>
      <c r="F144" s="363"/>
      <c r="G144" s="386"/>
      <c r="H144" s="252"/>
      <c r="I144" s="252"/>
      <c r="J144" s="252"/>
      <c r="K144" s="44"/>
      <c r="L144" s="379"/>
    </row>
    <row r="145" spans="1:12" ht="14.25" customHeight="1">
      <c r="A145" s="45">
        <v>4</v>
      </c>
      <c r="B145" s="260" t="s">
        <v>164</v>
      </c>
      <c r="C145" s="256"/>
      <c r="D145" s="261"/>
      <c r="E145" s="126"/>
      <c r="F145" s="228"/>
      <c r="G145" s="309"/>
      <c r="H145" s="309"/>
      <c r="I145" s="309"/>
      <c r="J145" s="309"/>
      <c r="K145" s="44"/>
      <c r="L145" s="379"/>
    </row>
    <row r="146" spans="1:12" ht="14.25" customHeight="1">
      <c r="A146" s="45"/>
      <c r="B146" s="260"/>
      <c r="C146" s="263"/>
      <c r="D146" s="261"/>
      <c r="E146" s="126"/>
      <c r="F146" s="228"/>
      <c r="G146" s="387"/>
      <c r="H146" s="262"/>
      <c r="I146" s="262"/>
      <c r="J146" s="262"/>
      <c r="K146" s="44"/>
      <c r="L146" s="379"/>
    </row>
    <row r="147" spans="1:12" ht="14.25" customHeight="1">
      <c r="A147" s="45">
        <v>5</v>
      </c>
      <c r="B147" s="260" t="s">
        <v>165</v>
      </c>
      <c r="C147" s="263"/>
      <c r="D147" s="261"/>
      <c r="E147" s="126"/>
      <c r="F147" s="228"/>
      <c r="G147" s="309"/>
      <c r="H147" s="309"/>
      <c r="I147" s="309"/>
      <c r="J147" s="309"/>
      <c r="K147" s="44"/>
      <c r="L147" s="379"/>
    </row>
    <row r="148" spans="1:12" ht="14.25" customHeight="1">
      <c r="A148" s="45"/>
      <c r="B148" s="260"/>
      <c r="C148" s="256"/>
      <c r="D148" s="261"/>
      <c r="E148" s="126"/>
      <c r="F148" s="228"/>
      <c r="G148" s="387"/>
      <c r="H148" s="262"/>
      <c r="I148" s="262"/>
      <c r="J148" s="262"/>
      <c r="K148" s="44"/>
      <c r="L148" s="379"/>
    </row>
    <row r="149" spans="1:12" ht="14.25" customHeight="1">
      <c r="A149" s="45">
        <v>6</v>
      </c>
      <c r="B149" s="260" t="s">
        <v>166</v>
      </c>
      <c r="C149" s="256"/>
      <c r="D149" s="261"/>
      <c r="E149" s="126"/>
      <c r="F149" s="228"/>
      <c r="G149" s="309"/>
      <c r="H149" s="205"/>
      <c r="I149" s="205"/>
      <c r="J149" s="205"/>
      <c r="K149" s="262"/>
      <c r="L149" s="264"/>
    </row>
    <row r="150" spans="1:12" ht="14.25" customHeight="1">
      <c r="A150" s="50"/>
      <c r="B150" s="118"/>
      <c r="C150" s="265"/>
      <c r="D150" s="261"/>
      <c r="E150" s="126"/>
      <c r="F150" s="228"/>
      <c r="G150" s="380"/>
      <c r="H150" s="173"/>
      <c r="I150" s="173"/>
      <c r="J150" s="173"/>
      <c r="K150" s="266"/>
      <c r="L150" s="379"/>
    </row>
    <row r="151" spans="1:12" ht="14.25" customHeight="1">
      <c r="A151" s="45">
        <v>7</v>
      </c>
      <c r="B151" s="37" t="s">
        <v>167</v>
      </c>
      <c r="C151" s="265"/>
      <c r="D151" s="261"/>
      <c r="E151" s="126"/>
      <c r="F151" s="228"/>
      <c r="G151" s="380"/>
      <c r="H151" s="173"/>
      <c r="I151" s="173"/>
      <c r="J151" s="173"/>
      <c r="K151" s="266"/>
      <c r="L151" s="379"/>
    </row>
    <row r="152" spans="1:12" ht="14.25" customHeight="1">
      <c r="A152" s="50"/>
      <c r="B152" s="118"/>
      <c r="C152" s="265"/>
      <c r="D152" s="261"/>
      <c r="E152" s="126"/>
      <c r="F152" s="228"/>
      <c r="G152" s="380"/>
      <c r="H152" s="173"/>
      <c r="I152" s="173"/>
      <c r="J152" s="173"/>
      <c r="K152" s="266"/>
      <c r="L152" s="379"/>
    </row>
    <row r="153" spans="1:12" ht="14.25" customHeight="1">
      <c r="A153" s="374"/>
      <c r="B153" s="374"/>
      <c r="C153" s="375"/>
      <c r="D153" s="359" t="s">
        <v>168</v>
      </c>
      <c r="E153" s="360"/>
      <c r="F153" s="361">
        <f>SUM(F139:F152)</f>
        <v>0</v>
      </c>
      <c r="G153" s="267"/>
      <c r="H153" s="268"/>
      <c r="I153" s="268"/>
      <c r="J153" s="268"/>
      <c r="K153" s="268"/>
      <c r="L153" s="269"/>
    </row>
    <row r="154" spans="1:12" ht="14.25" customHeight="1">
      <c r="A154" s="2"/>
      <c r="B154" s="2"/>
      <c r="C154" s="23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4.25" customHeight="1">
      <c r="A155" s="2"/>
      <c r="B155" s="2"/>
      <c r="C155" s="23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4.25" customHeight="1">
      <c r="A156" s="2"/>
      <c r="B156" s="2"/>
      <c r="C156" s="23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4.25" customHeight="1">
      <c r="A157" s="2"/>
      <c r="B157" s="2"/>
      <c r="C157" s="23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4.25" customHeight="1">
      <c r="A158" s="2"/>
      <c r="B158" s="2"/>
      <c r="C158" s="23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4.25" customHeight="1">
      <c r="A159" s="2"/>
      <c r="B159" s="2"/>
      <c r="C159" s="23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4.25" customHeight="1">
      <c r="A160" s="2"/>
      <c r="B160" s="2"/>
      <c r="C160" s="23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4.25" customHeight="1">
      <c r="A161" s="2"/>
      <c r="B161" s="2"/>
      <c r="C161" s="23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4.25" customHeight="1">
      <c r="A162" s="2"/>
      <c r="B162" s="2"/>
      <c r="C162" s="23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4.25" customHeight="1">
      <c r="A163" s="2"/>
      <c r="B163" s="2"/>
      <c r="C163" s="23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4.25" customHeight="1">
      <c r="A164" s="2"/>
      <c r="B164" s="2"/>
      <c r="C164" s="23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4.25" customHeight="1">
      <c r="A165" s="2"/>
      <c r="B165" s="2"/>
      <c r="C165" s="23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4.25" customHeight="1">
      <c r="A166" s="2"/>
      <c r="B166" s="2"/>
      <c r="C166" s="23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4.25" customHeight="1">
      <c r="A167" s="2"/>
      <c r="B167" s="2"/>
      <c r="C167" s="23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4.25" customHeight="1">
      <c r="A168" s="2"/>
      <c r="B168" s="2"/>
      <c r="C168" s="23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4.25" customHeight="1">
      <c r="A169" s="2"/>
      <c r="B169" s="2"/>
      <c r="C169" s="23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4.25" customHeight="1">
      <c r="A170" s="2"/>
      <c r="B170" s="2"/>
      <c r="C170" s="23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4.25" customHeight="1">
      <c r="A171" s="2"/>
      <c r="B171" s="2"/>
      <c r="C171" s="23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4.25" customHeight="1">
      <c r="A172" s="2"/>
      <c r="B172" s="2"/>
      <c r="C172" s="23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4.25" customHeight="1">
      <c r="A173" s="2"/>
      <c r="B173" s="2"/>
      <c r="C173" s="23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4.25" customHeight="1">
      <c r="A174" s="2"/>
      <c r="B174" s="2"/>
      <c r="C174" s="23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4.25" customHeight="1">
      <c r="A175" s="2"/>
      <c r="B175" s="2"/>
      <c r="C175" s="23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4.25" customHeight="1">
      <c r="A176" s="2"/>
      <c r="B176" s="2"/>
      <c r="C176" s="23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4.25" customHeight="1">
      <c r="A177" s="2"/>
      <c r="B177" s="2"/>
      <c r="C177" s="23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4.25" customHeight="1">
      <c r="A178" s="2"/>
      <c r="B178" s="2"/>
      <c r="C178" s="23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4.25" customHeight="1">
      <c r="A179" s="2"/>
      <c r="B179" s="2"/>
      <c r="C179" s="23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4.25" customHeight="1">
      <c r="A180" s="2"/>
      <c r="B180" s="2"/>
      <c r="C180" s="23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4.25" customHeight="1">
      <c r="A181" s="2"/>
      <c r="B181" s="2"/>
      <c r="C181" s="23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4.25" customHeight="1">
      <c r="A182" s="2"/>
      <c r="B182" s="2"/>
      <c r="C182" s="23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4.25" customHeight="1">
      <c r="A183" s="2"/>
      <c r="B183" s="2"/>
      <c r="C183" s="23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4.25" customHeight="1">
      <c r="A184" s="2"/>
      <c r="B184" s="2"/>
      <c r="C184" s="23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4.25" customHeight="1">
      <c r="A185" s="2"/>
      <c r="B185" s="2"/>
      <c r="C185" s="23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4.25" customHeight="1">
      <c r="A186" s="2"/>
      <c r="B186" s="2"/>
      <c r="C186" s="23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4.25" customHeight="1">
      <c r="A187" s="2"/>
      <c r="B187" s="2"/>
      <c r="C187" s="23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4.25" customHeight="1">
      <c r="A188" s="2"/>
      <c r="B188" s="2"/>
      <c r="C188" s="23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4.25" customHeight="1">
      <c r="A189" s="2"/>
      <c r="B189" s="2"/>
      <c r="C189" s="23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4.25" customHeight="1">
      <c r="A190" s="2"/>
      <c r="B190" s="2"/>
      <c r="C190" s="23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4.25" customHeight="1">
      <c r="A191" s="2"/>
      <c r="B191" s="2"/>
      <c r="C191" s="23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4.25" customHeight="1">
      <c r="A192" s="2"/>
      <c r="B192" s="2"/>
      <c r="C192" s="23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4.25" customHeight="1">
      <c r="A193" s="2"/>
      <c r="B193" s="2"/>
      <c r="C193" s="23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4.25" customHeight="1">
      <c r="A194" s="2"/>
      <c r="B194" s="2"/>
      <c r="C194" s="23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4.25" customHeight="1">
      <c r="A195" s="2"/>
      <c r="B195" s="2"/>
      <c r="C195" s="23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4.25" customHeight="1">
      <c r="A196" s="2"/>
      <c r="B196" s="2"/>
      <c r="C196" s="23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4.25" customHeight="1">
      <c r="A197" s="2"/>
      <c r="B197" s="2"/>
      <c r="C197" s="23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4.25" customHeight="1">
      <c r="A198" s="2"/>
      <c r="B198" s="2"/>
      <c r="C198" s="23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4.25" customHeight="1">
      <c r="A199" s="2"/>
      <c r="B199" s="2"/>
      <c r="C199" s="23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4.25" customHeight="1">
      <c r="A200" s="2"/>
      <c r="B200" s="2"/>
      <c r="C200" s="23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4.25" customHeight="1">
      <c r="A201" s="2"/>
      <c r="B201" s="2"/>
      <c r="C201" s="23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4.25" customHeight="1">
      <c r="A202" s="2"/>
      <c r="B202" s="2"/>
      <c r="C202" s="23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4.25" customHeight="1">
      <c r="A203" s="2"/>
      <c r="B203" s="2"/>
      <c r="C203" s="23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4.25" customHeight="1">
      <c r="A204" s="2"/>
      <c r="B204" s="2"/>
      <c r="C204" s="23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4.25" customHeight="1">
      <c r="A205" s="2"/>
      <c r="B205" s="2"/>
      <c r="C205" s="23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4.25" customHeight="1">
      <c r="A206" s="2"/>
      <c r="B206" s="2"/>
      <c r="C206" s="23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4.25" customHeight="1">
      <c r="A207" s="2"/>
      <c r="B207" s="2"/>
      <c r="C207" s="23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4.25" customHeight="1">
      <c r="A208" s="2"/>
      <c r="B208" s="2"/>
      <c r="C208" s="23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4.25" customHeight="1">
      <c r="A209" s="2"/>
      <c r="B209" s="2"/>
      <c r="C209" s="23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4.25" customHeight="1">
      <c r="A210" s="2"/>
      <c r="B210" s="2"/>
      <c r="C210" s="23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4.25" customHeight="1">
      <c r="A211" s="2"/>
      <c r="B211" s="2"/>
      <c r="C211" s="23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4.25" customHeight="1">
      <c r="A212" s="2"/>
      <c r="B212" s="2"/>
      <c r="C212" s="23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4.25" customHeight="1">
      <c r="A213" s="2"/>
      <c r="B213" s="2"/>
      <c r="C213" s="23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4.25" customHeight="1">
      <c r="A214" s="2"/>
      <c r="B214" s="2"/>
      <c r="C214" s="23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4.25" customHeight="1">
      <c r="A215" s="2"/>
      <c r="B215" s="2"/>
      <c r="C215" s="23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4.25" customHeight="1">
      <c r="A216" s="2"/>
      <c r="B216" s="2"/>
      <c r="C216" s="23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4.25" customHeight="1">
      <c r="A217" s="2"/>
      <c r="B217" s="2"/>
      <c r="C217" s="23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4.25" customHeight="1">
      <c r="A218" s="2"/>
      <c r="B218" s="2"/>
      <c r="C218" s="23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4.25" customHeight="1">
      <c r="A219" s="2"/>
      <c r="B219" s="2"/>
      <c r="C219" s="23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4.25" customHeight="1">
      <c r="A220" s="2"/>
      <c r="B220" s="2"/>
      <c r="C220" s="23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4.25" customHeight="1">
      <c r="A221" s="2"/>
      <c r="B221" s="2"/>
      <c r="C221" s="23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4.25" customHeight="1">
      <c r="A222" s="2"/>
      <c r="B222" s="2"/>
      <c r="C222" s="23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4.25" customHeight="1">
      <c r="A223" s="2"/>
      <c r="B223" s="2"/>
      <c r="C223" s="23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4.25" customHeight="1">
      <c r="A224" s="2"/>
      <c r="B224" s="2"/>
      <c r="C224" s="23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4.25" customHeight="1">
      <c r="A225" s="2"/>
      <c r="B225" s="2"/>
      <c r="C225" s="23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4.25" customHeight="1">
      <c r="A226" s="2"/>
      <c r="B226" s="2"/>
      <c r="C226" s="23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4.25" customHeight="1">
      <c r="A227" s="2"/>
      <c r="B227" s="2"/>
      <c r="C227" s="23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4.25" customHeight="1">
      <c r="A228" s="2"/>
      <c r="B228" s="2"/>
      <c r="C228" s="23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4.25" customHeight="1">
      <c r="A229" s="2"/>
      <c r="B229" s="2"/>
      <c r="C229" s="23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4.25" customHeight="1">
      <c r="A230" s="2"/>
      <c r="B230" s="2"/>
      <c r="C230" s="23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4.25" customHeight="1">
      <c r="A231" s="2"/>
      <c r="B231" s="2"/>
      <c r="C231" s="23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4.25" customHeight="1">
      <c r="A232" s="2"/>
      <c r="B232" s="2"/>
      <c r="C232" s="23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4.25" customHeight="1">
      <c r="A233" s="2"/>
      <c r="B233" s="2"/>
      <c r="C233" s="23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4.25" customHeight="1">
      <c r="A234" s="2"/>
      <c r="B234" s="2"/>
      <c r="C234" s="23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4.25" customHeight="1">
      <c r="A235" s="2"/>
      <c r="B235" s="2"/>
      <c r="C235" s="23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4.25" customHeight="1">
      <c r="A236" s="2"/>
      <c r="B236" s="2"/>
      <c r="C236" s="23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4.25" customHeight="1">
      <c r="A237" s="2"/>
      <c r="B237" s="2"/>
      <c r="C237" s="23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4.25" customHeight="1">
      <c r="A238" s="2"/>
      <c r="B238" s="2"/>
      <c r="C238" s="23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4.25" customHeight="1">
      <c r="A239" s="2"/>
      <c r="B239" s="2"/>
      <c r="C239" s="23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4.25" customHeight="1">
      <c r="A240" s="2"/>
      <c r="B240" s="2"/>
      <c r="C240" s="23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4.25" customHeight="1">
      <c r="A241" s="2"/>
      <c r="B241" s="8"/>
      <c r="C241" s="27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14.25" customHeight="1">
      <c r="A242" s="2"/>
      <c r="B242" s="8"/>
      <c r="C242" s="27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14.25" customHeight="1">
      <c r="A243" s="8"/>
      <c r="B243" s="8"/>
      <c r="C243" s="27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14.25" customHeight="1">
      <c r="A244" s="8"/>
      <c r="B244" s="8"/>
      <c r="C244" s="27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14.25" customHeight="1">
      <c r="A245" s="8"/>
      <c r="B245" s="8"/>
      <c r="C245" s="27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14.25" customHeight="1">
      <c r="A246" s="8"/>
      <c r="B246" s="8"/>
      <c r="C246" s="27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14.25" customHeight="1">
      <c r="A247" s="8"/>
      <c r="B247" s="8"/>
      <c r="C247" s="27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14.25" customHeight="1">
      <c r="A248" s="8"/>
      <c r="B248" s="8"/>
      <c r="C248" s="27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ht="14.25" customHeight="1">
      <c r="A249" s="8"/>
      <c r="B249" s="8"/>
      <c r="C249" s="27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ht="14.25" customHeight="1">
      <c r="A250" s="8"/>
      <c r="B250" s="8"/>
      <c r="C250" s="27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ht="14.25" customHeight="1">
      <c r="A251" s="8"/>
      <c r="B251" s="8"/>
      <c r="C251" s="27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ht="14.25" customHeight="1">
      <c r="A252" s="8"/>
      <c r="B252" s="8"/>
      <c r="C252" s="27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ht="14.25" customHeight="1">
      <c r="A253" s="8"/>
      <c r="B253" s="8"/>
      <c r="C253" s="27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14.25" customHeight="1">
      <c r="A254" s="8"/>
      <c r="B254" s="8"/>
      <c r="C254" s="27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ht="14.25" customHeight="1">
      <c r="A255" s="8"/>
      <c r="B255" s="8"/>
      <c r="C255" s="27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14.25" customHeight="1">
      <c r="A256" s="8"/>
      <c r="B256" s="8"/>
      <c r="C256" s="27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ht="14.25" customHeight="1">
      <c r="A257" s="8"/>
      <c r="B257" s="8"/>
      <c r="C257" s="27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ht="14.25" customHeight="1">
      <c r="A258" s="8"/>
      <c r="B258" s="8"/>
      <c r="C258" s="27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ht="14.25" customHeight="1">
      <c r="A259" s="8"/>
      <c r="B259" s="8"/>
      <c r="C259" s="27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ht="14.25" customHeight="1">
      <c r="A260" s="8"/>
      <c r="B260" s="8"/>
      <c r="C260" s="27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ht="14.25" customHeight="1">
      <c r="A261" s="8"/>
      <c r="B261" s="8"/>
      <c r="C261" s="27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ht="14.25" customHeight="1">
      <c r="A262" s="8"/>
      <c r="B262" s="8"/>
      <c r="C262" s="27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14.25" customHeight="1">
      <c r="A263" s="8"/>
      <c r="B263" s="8"/>
      <c r="C263" s="27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14.25" customHeight="1">
      <c r="A264" s="8"/>
      <c r="B264" s="8"/>
      <c r="C264" s="27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4.25" customHeight="1">
      <c r="A265" s="8"/>
      <c r="B265" s="8"/>
      <c r="C265" s="27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14.25" customHeight="1">
      <c r="A266" s="8"/>
      <c r="B266" s="8"/>
      <c r="C266" s="27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4.25" customHeight="1">
      <c r="A267" s="8"/>
      <c r="B267" s="8"/>
      <c r="C267" s="27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4.25" customHeight="1">
      <c r="A268" s="8"/>
      <c r="B268" s="8"/>
      <c r="C268" s="27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4.25" customHeight="1">
      <c r="A269" s="8"/>
      <c r="B269" s="8"/>
      <c r="C269" s="27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4.25" customHeight="1">
      <c r="A270" s="8"/>
      <c r="B270" s="8"/>
      <c r="C270" s="27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14.25" customHeight="1">
      <c r="A271" s="8"/>
      <c r="B271" s="8"/>
      <c r="C271" s="27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4.25" customHeight="1">
      <c r="A272" s="8"/>
      <c r="B272" s="8"/>
      <c r="C272" s="27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14.25" customHeight="1">
      <c r="A273" s="8"/>
      <c r="B273" s="8"/>
      <c r="C273" s="27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ht="14.25" customHeight="1">
      <c r="A274" s="8"/>
      <c r="B274" s="8"/>
      <c r="C274" s="27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ht="14.25" customHeight="1">
      <c r="A275" s="8"/>
      <c r="B275" s="8"/>
      <c r="C275" s="27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ht="14.25" customHeight="1">
      <c r="A276" s="8"/>
      <c r="B276" s="8"/>
      <c r="C276" s="27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ht="14.25" customHeight="1">
      <c r="A277" s="8"/>
      <c r="B277" s="8"/>
      <c r="C277" s="27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14.25" customHeight="1">
      <c r="A278" s="8"/>
      <c r="B278" s="8"/>
      <c r="C278" s="27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ht="14.25" customHeight="1">
      <c r="A279" s="8"/>
      <c r="B279" s="8"/>
      <c r="C279" s="27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ht="14.25" customHeight="1">
      <c r="A280" s="8"/>
      <c r="B280" s="8"/>
      <c r="C280" s="27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ht="14.25" customHeight="1">
      <c r="A281" s="8"/>
      <c r="B281" s="8"/>
      <c r="C281" s="27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ht="14.25" customHeight="1">
      <c r="A282" s="8"/>
      <c r="B282" s="8"/>
      <c r="C282" s="27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ht="14.25" customHeight="1">
      <c r="A283" s="8"/>
      <c r="B283" s="8"/>
      <c r="C283" s="27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ht="14.25" customHeight="1">
      <c r="A284" s="8"/>
      <c r="B284" s="8"/>
      <c r="C284" s="27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ht="14.25" customHeight="1">
      <c r="A285" s="8"/>
      <c r="B285" s="8"/>
      <c r="C285" s="27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ht="14.25" customHeight="1">
      <c r="A286" s="8"/>
      <c r="B286" s="8"/>
      <c r="C286" s="27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ht="14.25" customHeight="1">
      <c r="A287" s="8"/>
      <c r="B287" s="8"/>
      <c r="C287" s="27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ht="14.25" customHeight="1">
      <c r="A288" s="8"/>
      <c r="B288" s="8"/>
      <c r="C288" s="27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ht="14.25" customHeight="1">
      <c r="A289" s="8"/>
      <c r="B289" s="8"/>
      <c r="C289" s="27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14.25" customHeight="1">
      <c r="A290" s="8"/>
      <c r="B290" s="8"/>
      <c r="C290" s="27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ht="14.25" customHeight="1">
      <c r="A291" s="8"/>
      <c r="B291" s="8"/>
      <c r="C291" s="27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14.25" customHeight="1">
      <c r="A292" s="8"/>
      <c r="B292" s="8"/>
      <c r="C292" s="27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14.25" customHeight="1">
      <c r="A293" s="8"/>
      <c r="B293" s="8"/>
      <c r="C293" s="27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4.25" customHeight="1">
      <c r="A294" s="8"/>
      <c r="B294" s="8"/>
      <c r="C294" s="27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14.25" customHeight="1">
      <c r="A295" s="8"/>
      <c r="B295" s="8"/>
      <c r="C295" s="27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ht="14.25" customHeight="1">
      <c r="A296" s="8"/>
      <c r="B296" s="8"/>
      <c r="C296" s="27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ht="14.25" customHeight="1">
      <c r="A297" s="8"/>
      <c r="B297" s="8"/>
      <c r="C297" s="27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ht="14.25" customHeight="1">
      <c r="A298" s="8"/>
      <c r="B298" s="8"/>
      <c r="C298" s="27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ht="14.25" customHeight="1">
      <c r="A299" s="8"/>
      <c r="B299" s="8"/>
      <c r="C299" s="27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ht="14.25" customHeight="1">
      <c r="A300" s="8"/>
      <c r="B300" s="8"/>
      <c r="C300" s="27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ht="14.25" customHeight="1">
      <c r="A301" s="8"/>
      <c r="B301" s="8"/>
      <c r="C301" s="27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14.25" customHeight="1">
      <c r="A302" s="8"/>
      <c r="B302" s="8"/>
      <c r="C302" s="27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ht="14.25" customHeight="1">
      <c r="A303" s="8"/>
      <c r="B303" s="8"/>
      <c r="C303" s="27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ht="14.25" customHeight="1">
      <c r="A304" s="8"/>
      <c r="B304" s="8"/>
      <c r="C304" s="27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ht="14.25" customHeight="1">
      <c r="A305" s="8"/>
      <c r="B305" s="8"/>
      <c r="C305" s="27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ht="14.25" customHeight="1">
      <c r="A306" s="8"/>
      <c r="B306" s="8"/>
      <c r="C306" s="27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ht="14.25" customHeight="1">
      <c r="A307" s="8"/>
      <c r="B307" s="8"/>
      <c r="C307" s="27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ht="14.25" customHeight="1">
      <c r="A308" s="8"/>
      <c r="B308" s="8"/>
      <c r="C308" s="27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ht="14.25" customHeight="1">
      <c r="A309" s="8"/>
      <c r="B309" s="8"/>
      <c r="C309" s="27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ht="14.25" customHeight="1">
      <c r="A310" s="8"/>
      <c r="B310" s="8"/>
      <c r="C310" s="27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ht="14.25" customHeight="1">
      <c r="A311" s="8"/>
      <c r="B311" s="8"/>
      <c r="C311" s="27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ht="14.25" customHeight="1">
      <c r="A312" s="8"/>
      <c r="B312" s="8"/>
      <c r="C312" s="27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ht="14.25" customHeight="1">
      <c r="A313" s="8"/>
      <c r="B313" s="8"/>
      <c r="C313" s="27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ht="14.25" customHeight="1">
      <c r="A314" s="8"/>
      <c r="B314" s="8"/>
      <c r="C314" s="27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ht="14.25" customHeight="1">
      <c r="A315" s="8"/>
      <c r="B315" s="8"/>
      <c r="C315" s="27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ht="14.25" customHeight="1">
      <c r="A316" s="8"/>
      <c r="B316" s="8"/>
      <c r="C316" s="27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ht="14.25" customHeight="1">
      <c r="A317" s="8"/>
      <c r="B317" s="8"/>
      <c r="C317" s="27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ht="14.25" customHeight="1">
      <c r="A318" s="8"/>
      <c r="B318" s="8"/>
      <c r="C318" s="27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ht="14.25" customHeight="1">
      <c r="A319" s="8"/>
      <c r="B319" s="8"/>
      <c r="C319" s="27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ht="14.25" customHeight="1">
      <c r="A320" s="8"/>
      <c r="B320" s="8"/>
      <c r="C320" s="27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14.25" customHeight="1">
      <c r="A321" s="8"/>
      <c r="B321" s="8"/>
      <c r="C321" s="27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14.25" customHeight="1">
      <c r="A322" s="8"/>
      <c r="B322" s="8"/>
      <c r="C322" s="27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ht="14.25" customHeight="1">
      <c r="A323" s="8"/>
      <c r="B323" s="8"/>
      <c r="C323" s="27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14.25" customHeight="1">
      <c r="A324" s="8"/>
      <c r="B324" s="8"/>
      <c r="C324" s="27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14.25" customHeight="1">
      <c r="A325" s="8"/>
      <c r="B325" s="8"/>
      <c r="C325" s="27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14.25" customHeight="1">
      <c r="A326" s="8"/>
      <c r="B326" s="8"/>
      <c r="C326" s="27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14.25" customHeight="1">
      <c r="A327" s="8"/>
      <c r="B327" s="8"/>
      <c r="C327" s="27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14.25" customHeight="1">
      <c r="A328" s="8"/>
      <c r="B328" s="8"/>
      <c r="C328" s="27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14.25" customHeight="1">
      <c r="A329" s="8"/>
      <c r="B329" s="8"/>
      <c r="C329" s="27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14.25" customHeight="1">
      <c r="A330" s="8"/>
      <c r="B330" s="8"/>
      <c r="C330" s="27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ht="14.25" customHeight="1">
      <c r="A331" s="8"/>
      <c r="B331" s="8"/>
      <c r="C331" s="27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ht="14.25" customHeight="1">
      <c r="A332" s="8"/>
      <c r="B332" s="8"/>
      <c r="C332" s="27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14.25" customHeight="1">
      <c r="A333" s="8"/>
      <c r="B333" s="8"/>
      <c r="C333" s="27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ht="14.25" customHeight="1">
      <c r="A334" s="8"/>
      <c r="B334" s="8"/>
      <c r="C334" s="27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ht="14.25" customHeight="1">
      <c r="A335" s="8"/>
      <c r="B335" s="8"/>
      <c r="C335" s="27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ht="14.25" customHeight="1">
      <c r="A336" s="8"/>
      <c r="B336" s="8"/>
      <c r="C336" s="27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14.25" customHeight="1">
      <c r="A337" s="8"/>
      <c r="B337" s="8"/>
      <c r="C337" s="27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14.25" customHeight="1">
      <c r="A338" s="8"/>
      <c r="B338" s="8"/>
      <c r="C338" s="27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14.25" customHeight="1">
      <c r="A339" s="8"/>
      <c r="B339" s="8"/>
      <c r="C339" s="27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14.25" customHeight="1">
      <c r="A340" s="8"/>
      <c r="B340" s="8"/>
      <c r="C340" s="27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14.25" customHeight="1">
      <c r="A341" s="8"/>
      <c r="B341" s="8"/>
      <c r="C341" s="27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ht="14.25" customHeight="1">
      <c r="A342" s="8"/>
      <c r="B342" s="8"/>
      <c r="C342" s="278"/>
      <c r="D342" s="8"/>
      <c r="E342" s="8"/>
      <c r="F342" s="8"/>
      <c r="G342" s="8"/>
      <c r="H342" s="8"/>
      <c r="I342" s="8"/>
      <c r="J342" s="8"/>
      <c r="K342" s="8"/>
      <c r="L342" s="8"/>
    </row>
    <row r="343" spans="1:12" ht="14.25" customHeight="1">
      <c r="A343" s="8"/>
      <c r="B343" s="8"/>
      <c r="C343" s="27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14.25" customHeight="1">
      <c r="A344" s="8"/>
      <c r="B344" s="8"/>
      <c r="C344" s="278"/>
      <c r="D344" s="8"/>
      <c r="E344" s="8"/>
      <c r="F344" s="8"/>
      <c r="G344" s="8"/>
      <c r="H344" s="8"/>
      <c r="I344" s="8"/>
      <c r="J344" s="8"/>
      <c r="K344" s="8"/>
      <c r="L344" s="8"/>
    </row>
    <row r="345" spans="1:12" ht="14.25" customHeight="1">
      <c r="A345" s="8"/>
      <c r="B345" s="8"/>
      <c r="C345" s="27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14.25" customHeight="1">
      <c r="A346" s="8"/>
      <c r="B346" s="8"/>
      <c r="C346" s="27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14.25" customHeight="1">
      <c r="A347" s="8"/>
      <c r="B347" s="8"/>
      <c r="C347" s="27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14.25" customHeight="1">
      <c r="A348" s="8"/>
      <c r="B348" s="8"/>
      <c r="C348" s="278"/>
      <c r="D348" s="8"/>
      <c r="E348" s="8"/>
      <c r="F348" s="8"/>
      <c r="G348" s="8"/>
      <c r="H348" s="8"/>
      <c r="I348" s="8"/>
      <c r="J348" s="8"/>
      <c r="K348" s="8"/>
      <c r="L348" s="8"/>
    </row>
    <row r="349" spans="1:12" ht="14.25" customHeight="1">
      <c r="A349" s="8"/>
      <c r="B349" s="8"/>
      <c r="C349" s="27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14.25" customHeight="1">
      <c r="A350" s="8"/>
      <c r="B350" s="8"/>
      <c r="C350" s="27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14.25" customHeight="1">
      <c r="A351" s="8"/>
      <c r="B351" s="8"/>
      <c r="C351" s="27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14.25" customHeight="1">
      <c r="A352" s="8"/>
      <c r="B352" s="8"/>
      <c r="C352" s="27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14.25" customHeight="1">
      <c r="A353" s="8"/>
      <c r="B353" s="8"/>
      <c r="C353" s="27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14.25" customHeight="1">
      <c r="A354" s="8"/>
      <c r="B354" s="8"/>
      <c r="C354" s="278"/>
      <c r="D354" s="8"/>
      <c r="E354" s="8"/>
      <c r="F354" s="8"/>
      <c r="G354" s="8"/>
      <c r="H354" s="8"/>
      <c r="I354" s="8"/>
      <c r="J354" s="8"/>
      <c r="K354" s="8"/>
      <c r="L354" s="8"/>
    </row>
    <row r="355" spans="1:12" ht="14.25" customHeight="1">
      <c r="A355" s="8"/>
      <c r="B355" s="8"/>
      <c r="C355" s="27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14.25" customHeight="1">
      <c r="A356" s="8"/>
      <c r="B356" s="8"/>
      <c r="C356" s="278"/>
      <c r="D356" s="8"/>
      <c r="E356" s="8"/>
      <c r="F356" s="8"/>
      <c r="G356" s="8"/>
      <c r="H356" s="8"/>
      <c r="I356" s="8"/>
      <c r="J356" s="8"/>
      <c r="K356" s="8"/>
      <c r="L356" s="8"/>
    </row>
    <row r="357" spans="1:12" ht="14.25" customHeight="1">
      <c r="A357" s="8"/>
      <c r="B357" s="8"/>
      <c r="C357" s="278"/>
      <c r="D357" s="8"/>
      <c r="E357" s="8"/>
      <c r="F357" s="8"/>
      <c r="G357" s="8"/>
      <c r="H357" s="8"/>
      <c r="I357" s="8"/>
      <c r="J357" s="8"/>
      <c r="K357" s="8"/>
      <c r="L357" s="8"/>
    </row>
    <row r="358" spans="1:12" ht="14.25" customHeight="1">
      <c r="A358" s="8"/>
      <c r="B358" s="8"/>
      <c r="C358" s="278"/>
      <c r="D358" s="8"/>
      <c r="E358" s="8"/>
      <c r="F358" s="8"/>
      <c r="G358" s="8"/>
      <c r="H358" s="8"/>
      <c r="I358" s="8"/>
      <c r="J358" s="8"/>
      <c r="K358" s="8"/>
      <c r="L358" s="8"/>
    </row>
    <row r="359" spans="1:12" ht="14.25" customHeight="1">
      <c r="A359" s="8"/>
      <c r="B359" s="8"/>
      <c r="C359" s="278"/>
      <c r="D359" s="8"/>
      <c r="E359" s="8"/>
      <c r="F359" s="8"/>
      <c r="G359" s="8"/>
      <c r="H359" s="8"/>
      <c r="I359" s="8"/>
      <c r="J359" s="8"/>
      <c r="K359" s="8"/>
      <c r="L359" s="8"/>
    </row>
    <row r="360" spans="1:12" ht="14.25" customHeight="1">
      <c r="A360" s="8"/>
      <c r="B360" s="8"/>
      <c r="C360" s="27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14.25" customHeight="1">
      <c r="A361" s="8"/>
      <c r="B361" s="8"/>
      <c r="C361" s="278"/>
      <c r="D361" s="8"/>
      <c r="E361" s="8"/>
      <c r="F361" s="8"/>
      <c r="G361" s="8"/>
      <c r="H361" s="8"/>
      <c r="I361" s="8"/>
      <c r="J361" s="8"/>
      <c r="K361" s="8"/>
      <c r="L361" s="8"/>
    </row>
    <row r="362" spans="1:12" ht="14.25" customHeight="1">
      <c r="A362" s="8"/>
      <c r="B362" s="8"/>
      <c r="C362" s="278"/>
      <c r="D362" s="8"/>
      <c r="E362" s="8"/>
      <c r="F362" s="8"/>
      <c r="G362" s="8"/>
      <c r="H362" s="8"/>
      <c r="I362" s="8"/>
      <c r="J362" s="8"/>
      <c r="K362" s="8"/>
      <c r="L362" s="8"/>
    </row>
    <row r="363" spans="1:12" ht="14.25" customHeight="1">
      <c r="A363" s="8"/>
      <c r="B363" s="8"/>
      <c r="C363" s="278"/>
      <c r="D363" s="8"/>
      <c r="E363" s="8"/>
      <c r="F363" s="8"/>
      <c r="G363" s="8"/>
      <c r="H363" s="8"/>
      <c r="I363" s="8"/>
      <c r="J363" s="8"/>
      <c r="K363" s="8"/>
      <c r="L363" s="8"/>
    </row>
    <row r="364" spans="1:12" ht="14.25" customHeight="1">
      <c r="A364" s="8"/>
      <c r="B364" s="8"/>
      <c r="C364" s="278"/>
      <c r="D364" s="8"/>
      <c r="E364" s="8"/>
      <c r="F364" s="8"/>
      <c r="G364" s="8"/>
      <c r="H364" s="8"/>
      <c r="I364" s="8"/>
      <c r="J364" s="8"/>
      <c r="K364" s="8"/>
      <c r="L364" s="8"/>
    </row>
    <row r="365" spans="1:12" ht="14.25" customHeight="1">
      <c r="A365" s="8"/>
      <c r="B365" s="8"/>
      <c r="C365" s="278"/>
      <c r="D365" s="8"/>
      <c r="E365" s="8"/>
      <c r="F365" s="8"/>
      <c r="G365" s="8"/>
      <c r="H365" s="8"/>
      <c r="I365" s="8"/>
      <c r="J365" s="8"/>
      <c r="K365" s="8"/>
      <c r="L365" s="8"/>
    </row>
    <row r="366" spans="1:12" ht="14.25" customHeight="1">
      <c r="A366" s="8"/>
      <c r="B366" s="8"/>
      <c r="C366" s="278"/>
      <c r="D366" s="8"/>
      <c r="E366" s="8"/>
      <c r="F366" s="8"/>
      <c r="G366" s="8"/>
      <c r="H366" s="8"/>
      <c r="I366" s="8"/>
      <c r="J366" s="8"/>
      <c r="K366" s="8"/>
      <c r="L366" s="8"/>
    </row>
    <row r="367" spans="1:12" ht="14.25" customHeight="1">
      <c r="A367" s="8"/>
      <c r="B367" s="8"/>
      <c r="C367" s="278"/>
      <c r="D367" s="8"/>
      <c r="E367" s="8"/>
      <c r="F367" s="8"/>
      <c r="G367" s="8"/>
      <c r="H367" s="8"/>
      <c r="I367" s="8"/>
      <c r="J367" s="8"/>
      <c r="K367" s="8"/>
      <c r="L367" s="8"/>
    </row>
    <row r="368" spans="1:12" ht="14.25" customHeight="1">
      <c r="A368" s="8"/>
      <c r="B368" s="8"/>
      <c r="C368" s="278"/>
      <c r="D368" s="8"/>
      <c r="E368" s="8"/>
      <c r="F368" s="8"/>
      <c r="G368" s="8"/>
      <c r="H368" s="8"/>
      <c r="I368" s="8"/>
      <c r="J368" s="8"/>
      <c r="K368" s="8"/>
      <c r="L368" s="8"/>
    </row>
    <row r="369" spans="1:12" ht="14.25" customHeight="1">
      <c r="A369" s="8"/>
      <c r="B369" s="8"/>
      <c r="C369" s="278"/>
      <c r="D369" s="8"/>
      <c r="E369" s="8"/>
      <c r="F369" s="8"/>
      <c r="G369" s="8"/>
      <c r="H369" s="8"/>
      <c r="I369" s="8"/>
      <c r="J369" s="8"/>
      <c r="K369" s="8"/>
      <c r="L369" s="8"/>
    </row>
    <row r="370" spans="1:12" ht="14.25" customHeight="1">
      <c r="A370" s="8"/>
      <c r="B370" s="8"/>
      <c r="C370" s="27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ht="14.25" customHeight="1">
      <c r="A371" s="8"/>
      <c r="B371" s="8"/>
      <c r="C371" s="278"/>
      <c r="D371" s="8"/>
      <c r="E371" s="8"/>
      <c r="F371" s="8"/>
      <c r="G371" s="8"/>
      <c r="H371" s="8"/>
      <c r="I371" s="8"/>
      <c r="J371" s="8"/>
      <c r="K371" s="8"/>
      <c r="L371" s="8"/>
    </row>
    <row r="372" spans="1:12" ht="14.25" customHeight="1">
      <c r="A372" s="8"/>
      <c r="B372" s="8"/>
      <c r="C372" s="27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ht="14.25" customHeight="1">
      <c r="A373" s="8"/>
      <c r="B373" s="8"/>
      <c r="C373" s="278"/>
      <c r="D373" s="8"/>
      <c r="E373" s="8"/>
      <c r="F373" s="8"/>
      <c r="G373" s="8"/>
      <c r="H373" s="8"/>
      <c r="I373" s="8"/>
      <c r="J373" s="8"/>
      <c r="K373" s="8"/>
      <c r="L373" s="8"/>
    </row>
    <row r="374" spans="1:12" ht="14.25" customHeight="1">
      <c r="A374" s="8"/>
      <c r="B374" s="8"/>
      <c r="C374" s="278"/>
      <c r="D374" s="8"/>
      <c r="E374" s="8"/>
      <c r="F374" s="8"/>
      <c r="G374" s="8"/>
      <c r="H374" s="8"/>
      <c r="I374" s="8"/>
      <c r="J374" s="8"/>
      <c r="K374" s="8"/>
      <c r="L374" s="8"/>
    </row>
    <row r="375" spans="1:12" ht="14.25" customHeight="1">
      <c r="A375" s="8"/>
      <c r="B375" s="8"/>
      <c r="C375" s="278"/>
      <c r="D375" s="8"/>
      <c r="E375" s="8"/>
      <c r="F375" s="8"/>
      <c r="G375" s="8"/>
      <c r="H375" s="8"/>
      <c r="I375" s="8"/>
      <c r="J375" s="8"/>
      <c r="K375" s="8"/>
      <c r="L375" s="8"/>
    </row>
    <row r="376" spans="1:12" ht="14.25" customHeight="1">
      <c r="A376" s="8"/>
      <c r="B376" s="8"/>
      <c r="C376" s="278"/>
      <c r="D376" s="8"/>
      <c r="E376" s="8"/>
      <c r="F376" s="8"/>
      <c r="G376" s="8"/>
      <c r="H376" s="8"/>
      <c r="I376" s="8"/>
      <c r="J376" s="8"/>
      <c r="K376" s="8"/>
      <c r="L376" s="8"/>
    </row>
    <row r="377" spans="1:12" ht="14.25" customHeight="1">
      <c r="A377" s="8"/>
      <c r="B377" s="8"/>
      <c r="C377" s="278"/>
      <c r="D377" s="8"/>
      <c r="E377" s="8"/>
      <c r="F377" s="8"/>
      <c r="G377" s="8"/>
      <c r="H377" s="8"/>
      <c r="I377" s="8"/>
      <c r="J377" s="8"/>
      <c r="K377" s="8"/>
      <c r="L377" s="8"/>
    </row>
    <row r="378" spans="1:12" ht="14.25" customHeight="1">
      <c r="A378" s="8"/>
      <c r="B378" s="8"/>
      <c r="C378" s="27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14.25" customHeight="1">
      <c r="A379" s="8"/>
      <c r="B379" s="8"/>
      <c r="C379" s="27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14.25" customHeight="1">
      <c r="A380" s="8"/>
      <c r="B380" s="8"/>
      <c r="C380" s="27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14.25" customHeight="1">
      <c r="A381" s="8"/>
      <c r="B381" s="8"/>
      <c r="C381" s="278"/>
      <c r="D381" s="8"/>
      <c r="E381" s="8"/>
      <c r="F381" s="8"/>
      <c r="G381" s="8"/>
      <c r="H381" s="8"/>
      <c r="I381" s="8"/>
      <c r="J381" s="8"/>
      <c r="K381" s="8"/>
      <c r="L381" s="8"/>
    </row>
    <row r="382" spans="1:12" ht="14.25" customHeight="1">
      <c r="A382" s="8"/>
      <c r="B382" s="8"/>
      <c r="C382" s="27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14.25" customHeight="1">
      <c r="A383" s="8"/>
      <c r="B383" s="8"/>
      <c r="C383" s="27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14.25" customHeight="1">
      <c r="A384" s="8"/>
      <c r="B384" s="8"/>
      <c r="C384" s="27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14.25" customHeight="1">
      <c r="A385" s="8"/>
      <c r="B385" s="8"/>
      <c r="C385" s="27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14.25" customHeight="1">
      <c r="A386" s="8"/>
      <c r="B386" s="8"/>
      <c r="C386" s="278"/>
      <c r="D386" s="8"/>
      <c r="E386" s="8"/>
      <c r="F386" s="8"/>
      <c r="G386" s="8"/>
      <c r="H386" s="8"/>
      <c r="I386" s="8"/>
      <c r="J386" s="8"/>
      <c r="K386" s="8"/>
      <c r="L386" s="8"/>
    </row>
    <row r="387" spans="1:12" ht="14.25" customHeight="1">
      <c r="A387" s="8"/>
      <c r="B387" s="8"/>
      <c r="C387" s="278"/>
      <c r="D387" s="8"/>
      <c r="E387" s="8"/>
      <c r="F387" s="8"/>
      <c r="G387" s="8"/>
      <c r="H387" s="8"/>
      <c r="I387" s="8"/>
      <c r="J387" s="8"/>
      <c r="K387" s="8"/>
      <c r="L387" s="8"/>
    </row>
    <row r="388" spans="1:12" ht="14.25" customHeight="1">
      <c r="A388" s="8"/>
      <c r="B388" s="8"/>
      <c r="C388" s="27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14.25" customHeight="1">
      <c r="A389" s="8"/>
      <c r="B389" s="8"/>
      <c r="C389" s="278"/>
      <c r="D389" s="8"/>
      <c r="E389" s="8"/>
      <c r="F389" s="8"/>
      <c r="G389" s="8"/>
      <c r="H389" s="8"/>
      <c r="I389" s="8"/>
      <c r="J389" s="8"/>
      <c r="K389" s="8"/>
      <c r="L389" s="8"/>
    </row>
    <row r="390" spans="1:12" ht="14.25" customHeight="1">
      <c r="A390" s="8"/>
      <c r="B390" s="8"/>
      <c r="C390" s="278"/>
      <c r="D390" s="8"/>
      <c r="E390" s="8"/>
      <c r="F390" s="8"/>
      <c r="G390" s="8"/>
      <c r="H390" s="8"/>
      <c r="I390" s="8"/>
      <c r="J390" s="8"/>
      <c r="K390" s="8"/>
      <c r="L390" s="8"/>
    </row>
    <row r="391" spans="1:12" ht="14.25" customHeight="1">
      <c r="A391" s="8"/>
      <c r="B391" s="8"/>
      <c r="C391" s="278"/>
      <c r="D391" s="8"/>
      <c r="E391" s="8"/>
      <c r="F391" s="8"/>
      <c r="G391" s="8"/>
      <c r="H391" s="8"/>
      <c r="I391" s="8"/>
      <c r="J391" s="8"/>
      <c r="K391" s="8"/>
      <c r="L391" s="8"/>
    </row>
    <row r="392" spans="1:12" ht="14.25" customHeight="1">
      <c r="A392" s="8"/>
      <c r="B392" s="8"/>
      <c r="C392" s="27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14.25" customHeight="1">
      <c r="A393" s="8"/>
      <c r="B393" s="8"/>
      <c r="C393" s="278"/>
      <c r="D393" s="8"/>
      <c r="E393" s="8"/>
      <c r="F393" s="8"/>
      <c r="G393" s="8"/>
      <c r="H393" s="8"/>
      <c r="I393" s="8"/>
      <c r="J393" s="8"/>
      <c r="K393" s="8"/>
      <c r="L393" s="8"/>
    </row>
    <row r="394" spans="1:12" ht="14.25" customHeight="1">
      <c r="A394" s="8"/>
      <c r="B394" s="8"/>
      <c r="C394" s="278"/>
      <c r="D394" s="8"/>
      <c r="E394" s="8"/>
      <c r="F394" s="8"/>
      <c r="G394" s="8"/>
      <c r="H394" s="8"/>
      <c r="I394" s="8"/>
      <c r="J394" s="8"/>
      <c r="K394" s="8"/>
      <c r="L394" s="8"/>
    </row>
    <row r="395" spans="1:12" ht="14.25" customHeight="1">
      <c r="A395" s="8"/>
      <c r="B395" s="8"/>
      <c r="C395" s="278"/>
      <c r="D395" s="8"/>
      <c r="E395" s="8"/>
      <c r="F395" s="8"/>
      <c r="G395" s="8"/>
      <c r="H395" s="8"/>
      <c r="I395" s="8"/>
      <c r="J395" s="8"/>
      <c r="K395" s="8"/>
      <c r="L395" s="8"/>
    </row>
    <row r="396" spans="1:12" ht="14.25" customHeight="1">
      <c r="A396" s="8"/>
      <c r="B396" s="8"/>
      <c r="C396" s="278"/>
      <c r="D396" s="8"/>
      <c r="E396" s="8"/>
      <c r="F396" s="8"/>
      <c r="G396" s="8"/>
      <c r="H396" s="8"/>
      <c r="I396" s="8"/>
      <c r="J396" s="8"/>
      <c r="K396" s="8"/>
      <c r="L396" s="8"/>
    </row>
    <row r="397" spans="1:12" ht="14.25" customHeight="1">
      <c r="A397" s="8"/>
      <c r="B397" s="8"/>
      <c r="C397" s="278"/>
      <c r="D397" s="8"/>
      <c r="E397" s="8"/>
      <c r="F397" s="8"/>
      <c r="G397" s="8"/>
      <c r="H397" s="8"/>
      <c r="I397" s="8"/>
      <c r="J397" s="8"/>
      <c r="K397" s="8"/>
      <c r="L397" s="8"/>
    </row>
    <row r="398" spans="1:12" ht="14.25" customHeight="1">
      <c r="A398" s="8"/>
      <c r="B398" s="8"/>
      <c r="C398" s="27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14.25" customHeight="1">
      <c r="A399" s="8"/>
      <c r="B399" s="8"/>
      <c r="C399" s="27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14.25" customHeight="1">
      <c r="A400" s="8"/>
      <c r="B400" s="8"/>
      <c r="C400" s="278"/>
      <c r="D400" s="8"/>
      <c r="E400" s="8"/>
      <c r="F400" s="8"/>
      <c r="G400" s="8"/>
      <c r="H400" s="8"/>
      <c r="I400" s="8"/>
      <c r="J400" s="8"/>
      <c r="K400" s="8"/>
      <c r="L400" s="8"/>
    </row>
    <row r="401" spans="1:12" ht="14.25" customHeight="1">
      <c r="A401" s="8"/>
      <c r="B401" s="8"/>
      <c r="C401" s="278"/>
      <c r="D401" s="8"/>
      <c r="E401" s="8"/>
      <c r="F401" s="8"/>
      <c r="G401" s="8"/>
      <c r="H401" s="8"/>
      <c r="I401" s="8"/>
      <c r="J401" s="8"/>
      <c r="K401" s="8"/>
      <c r="L401" s="8"/>
    </row>
    <row r="402" spans="1:12" ht="14.25" customHeight="1">
      <c r="A402" s="8"/>
      <c r="B402" s="8"/>
      <c r="C402" s="27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14.25" customHeight="1">
      <c r="A403" s="8"/>
      <c r="B403" s="8"/>
      <c r="C403" s="27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14.25" customHeight="1">
      <c r="A404" s="8"/>
      <c r="B404" s="8"/>
      <c r="C404" s="278"/>
      <c r="D404" s="8"/>
      <c r="E404" s="8"/>
      <c r="F404" s="8"/>
      <c r="G404" s="8"/>
      <c r="H404" s="8"/>
      <c r="I404" s="8"/>
      <c r="J404" s="8"/>
      <c r="K404" s="8"/>
      <c r="L404" s="8"/>
    </row>
    <row r="405" spans="1:12" ht="14.25" customHeight="1">
      <c r="A405" s="8"/>
      <c r="B405" s="8"/>
      <c r="C405" s="27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14.25" customHeight="1">
      <c r="A406" s="8"/>
      <c r="B406" s="8"/>
      <c r="C406" s="27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14.25" customHeight="1">
      <c r="A407" s="8"/>
      <c r="B407" s="8"/>
      <c r="C407" s="27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14.25" customHeight="1">
      <c r="A408" s="8"/>
      <c r="B408" s="8"/>
      <c r="C408" s="27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14.25" customHeight="1">
      <c r="A409" s="8"/>
      <c r="B409" s="8"/>
      <c r="C409" s="278"/>
      <c r="D409" s="8"/>
      <c r="E409" s="8"/>
      <c r="F409" s="8"/>
      <c r="G409" s="8"/>
      <c r="H409" s="8"/>
      <c r="I409" s="8"/>
      <c r="J409" s="8"/>
      <c r="K409" s="8"/>
      <c r="L409" s="8"/>
    </row>
    <row r="410" spans="1:12" ht="14.25" customHeight="1">
      <c r="A410" s="8"/>
      <c r="B410" s="8"/>
      <c r="C410" s="278"/>
      <c r="D410" s="8"/>
      <c r="E410" s="8"/>
      <c r="F410" s="8"/>
      <c r="G410" s="8"/>
      <c r="H410" s="8"/>
      <c r="I410" s="8"/>
      <c r="J410" s="8"/>
      <c r="K410" s="8"/>
      <c r="L410" s="8"/>
    </row>
    <row r="411" spans="1:12" ht="14.25" customHeight="1">
      <c r="A411" s="8"/>
      <c r="B411" s="8"/>
      <c r="C411" s="278"/>
      <c r="D411" s="8"/>
      <c r="E411" s="8"/>
      <c r="F411" s="8"/>
      <c r="G411" s="8"/>
      <c r="H411" s="8"/>
      <c r="I411" s="8"/>
      <c r="J411" s="8"/>
      <c r="K411" s="8"/>
      <c r="L411" s="8"/>
    </row>
    <row r="412" spans="1:12" ht="14.25" customHeight="1">
      <c r="A412" s="8"/>
      <c r="B412" s="8"/>
      <c r="C412" s="278"/>
      <c r="D412" s="8"/>
      <c r="E412" s="8"/>
      <c r="F412" s="8"/>
      <c r="G412" s="8"/>
      <c r="H412" s="8"/>
      <c r="I412" s="8"/>
      <c r="J412" s="8"/>
      <c r="K412" s="8"/>
      <c r="L412" s="8"/>
    </row>
    <row r="413" spans="1:12" ht="14.25" customHeight="1">
      <c r="A413" s="8"/>
      <c r="B413" s="8"/>
      <c r="C413" s="278"/>
      <c r="D413" s="8"/>
      <c r="E413" s="8"/>
      <c r="F413" s="8"/>
      <c r="G413" s="8"/>
      <c r="H413" s="8"/>
      <c r="I413" s="8"/>
      <c r="J413" s="8"/>
      <c r="K413" s="8"/>
      <c r="L413" s="8"/>
    </row>
    <row r="414" spans="1:12" ht="14.25" customHeight="1">
      <c r="A414" s="8"/>
      <c r="B414" s="8"/>
      <c r="C414" s="278"/>
      <c r="D414" s="8"/>
      <c r="E414" s="8"/>
      <c r="F414" s="8"/>
      <c r="G414" s="8"/>
      <c r="H414" s="8"/>
      <c r="I414" s="8"/>
      <c r="J414" s="8"/>
      <c r="K414" s="8"/>
      <c r="L414" s="8"/>
    </row>
    <row r="415" spans="1:12" ht="14.25" customHeight="1">
      <c r="A415" s="8"/>
      <c r="B415" s="8"/>
      <c r="C415" s="27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4.25" customHeight="1">
      <c r="A416" s="8"/>
      <c r="B416" s="8"/>
      <c r="C416" s="278"/>
      <c r="D416" s="8"/>
      <c r="E416" s="8"/>
      <c r="F416" s="8"/>
      <c r="G416" s="8"/>
      <c r="H416" s="8"/>
      <c r="I416" s="8"/>
      <c r="J416" s="8"/>
      <c r="K416" s="8"/>
      <c r="L416" s="8"/>
    </row>
    <row r="417" spans="1:12" ht="14.25" customHeight="1">
      <c r="A417" s="8"/>
      <c r="B417" s="8"/>
      <c r="C417" s="278"/>
      <c r="D417" s="8"/>
      <c r="E417" s="8"/>
      <c r="F417" s="8"/>
      <c r="G417" s="8"/>
      <c r="H417" s="8"/>
      <c r="I417" s="8"/>
      <c r="J417" s="8"/>
      <c r="K417" s="8"/>
      <c r="L417" s="8"/>
    </row>
    <row r="418" spans="1:12" ht="14.25" customHeight="1">
      <c r="A418" s="8"/>
      <c r="B418" s="8"/>
      <c r="C418" s="278"/>
      <c r="D418" s="8"/>
      <c r="E418" s="8"/>
      <c r="F418" s="8"/>
      <c r="G418" s="8"/>
      <c r="H418" s="8"/>
      <c r="I418" s="8"/>
      <c r="J418" s="8"/>
      <c r="K418" s="8"/>
      <c r="L418" s="8"/>
    </row>
    <row r="419" spans="1:12" ht="14.25" customHeight="1">
      <c r="A419" s="8"/>
      <c r="B419" s="8"/>
      <c r="C419" s="278"/>
      <c r="D419" s="8"/>
      <c r="E419" s="8"/>
      <c r="F419" s="8"/>
      <c r="G419" s="8"/>
      <c r="H419" s="8"/>
      <c r="I419" s="8"/>
      <c r="J419" s="8"/>
      <c r="K419" s="8"/>
      <c r="L419" s="8"/>
    </row>
    <row r="420" spans="1:12" ht="14.25" customHeight="1">
      <c r="A420" s="8"/>
      <c r="B420" s="8"/>
      <c r="C420" s="278"/>
      <c r="D420" s="8"/>
      <c r="E420" s="8"/>
      <c r="F420" s="8"/>
      <c r="G420" s="8"/>
      <c r="H420" s="8"/>
      <c r="I420" s="8"/>
      <c r="J420" s="8"/>
      <c r="K420" s="8"/>
      <c r="L420" s="8"/>
    </row>
    <row r="421" spans="1:12" ht="14.25" customHeight="1">
      <c r="A421" s="8"/>
      <c r="B421" s="8"/>
      <c r="C421" s="278"/>
      <c r="D421" s="8"/>
      <c r="E421" s="8"/>
      <c r="F421" s="8"/>
      <c r="G421" s="8"/>
      <c r="H421" s="8"/>
      <c r="I421" s="8"/>
      <c r="J421" s="8"/>
      <c r="K421" s="8"/>
      <c r="L421" s="8"/>
    </row>
    <row r="422" spans="1:12" ht="14.25" customHeight="1">
      <c r="A422" s="8"/>
      <c r="B422" s="8"/>
      <c r="C422" s="278"/>
      <c r="D422" s="8"/>
      <c r="E422" s="8"/>
      <c r="F422" s="8"/>
      <c r="G422" s="8"/>
      <c r="H422" s="8"/>
      <c r="I422" s="8"/>
      <c r="J422" s="8"/>
      <c r="K422" s="8"/>
      <c r="L422" s="8"/>
    </row>
    <row r="423" spans="1:12" ht="14.25" customHeight="1">
      <c r="A423" s="8"/>
      <c r="B423" s="8"/>
      <c r="C423" s="278"/>
      <c r="D423" s="8"/>
      <c r="E423" s="8"/>
      <c r="F423" s="8"/>
      <c r="G423" s="8"/>
      <c r="H423" s="8"/>
      <c r="I423" s="8"/>
      <c r="J423" s="8"/>
      <c r="K423" s="8"/>
      <c r="L423" s="8"/>
    </row>
    <row r="424" spans="1:12" ht="14.25" customHeight="1">
      <c r="A424" s="8"/>
      <c r="B424" s="8"/>
      <c r="C424" s="278"/>
      <c r="D424" s="8"/>
      <c r="E424" s="8"/>
      <c r="F424" s="8"/>
      <c r="G424" s="8"/>
      <c r="H424" s="8"/>
      <c r="I424" s="8"/>
      <c r="J424" s="8"/>
      <c r="K424" s="8"/>
      <c r="L424" s="8"/>
    </row>
    <row r="425" spans="1:12" ht="14.25" customHeight="1">
      <c r="A425" s="8"/>
      <c r="B425" s="8"/>
      <c r="C425" s="278"/>
      <c r="D425" s="8"/>
      <c r="E425" s="8"/>
      <c r="F425" s="8"/>
      <c r="G425" s="8"/>
      <c r="H425" s="8"/>
      <c r="I425" s="8"/>
      <c r="J425" s="8"/>
      <c r="K425" s="8"/>
      <c r="L425" s="8"/>
    </row>
    <row r="426" spans="1:12" ht="14.25" customHeight="1">
      <c r="A426" s="8"/>
      <c r="B426" s="8"/>
      <c r="C426" s="27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14.25" customHeight="1">
      <c r="A427" s="8"/>
      <c r="B427" s="8"/>
      <c r="C427" s="27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14.25" customHeight="1">
      <c r="A428" s="8"/>
      <c r="B428" s="8"/>
      <c r="C428" s="278"/>
      <c r="D428" s="8"/>
      <c r="E428" s="8"/>
      <c r="F428" s="8"/>
      <c r="G428" s="8"/>
      <c r="H428" s="8"/>
      <c r="I428" s="8"/>
      <c r="J428" s="8"/>
      <c r="K428" s="8"/>
      <c r="L428" s="8"/>
    </row>
    <row r="429" spans="1:12" ht="14.25" customHeight="1">
      <c r="A429" s="8"/>
      <c r="B429" s="8"/>
      <c r="C429" s="27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14.25" customHeight="1">
      <c r="A430" s="8"/>
      <c r="B430" s="8"/>
      <c r="C430" s="27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14.25" customHeight="1">
      <c r="A431" s="8"/>
      <c r="B431" s="8"/>
      <c r="C431" s="27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14.25" customHeight="1">
      <c r="A432" s="8"/>
      <c r="B432" s="8"/>
      <c r="C432" s="27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14.25" customHeight="1">
      <c r="A433" s="8"/>
      <c r="B433" s="8"/>
      <c r="C433" s="278"/>
      <c r="D433" s="8"/>
      <c r="E433" s="8"/>
      <c r="F433" s="8"/>
      <c r="G433" s="8"/>
      <c r="H433" s="8"/>
      <c r="I433" s="8"/>
      <c r="J433" s="8"/>
      <c r="K433" s="8"/>
      <c r="L433" s="8"/>
    </row>
    <row r="434" spans="1:12" ht="14.25" customHeight="1">
      <c r="A434" s="8"/>
      <c r="B434" s="8"/>
      <c r="C434" s="278"/>
      <c r="D434" s="8"/>
      <c r="E434" s="8"/>
      <c r="F434" s="8"/>
      <c r="G434" s="8"/>
      <c r="H434" s="8"/>
      <c r="I434" s="8"/>
      <c r="J434" s="8"/>
      <c r="K434" s="8"/>
      <c r="L434" s="8"/>
    </row>
    <row r="435" spans="1:12" ht="14.25" customHeight="1">
      <c r="A435" s="8"/>
      <c r="B435" s="8"/>
      <c r="C435" s="278"/>
      <c r="D435" s="8"/>
      <c r="E435" s="8"/>
      <c r="F435" s="8"/>
      <c r="G435" s="8"/>
      <c r="H435" s="8"/>
      <c r="I435" s="8"/>
      <c r="J435" s="8"/>
      <c r="K435" s="8"/>
      <c r="L435" s="8"/>
    </row>
    <row r="436" spans="1:12" ht="14.25" customHeight="1">
      <c r="A436" s="8"/>
      <c r="B436" s="8"/>
      <c r="C436" s="278"/>
      <c r="D436" s="8"/>
      <c r="E436" s="8"/>
      <c r="F436" s="8"/>
      <c r="G436" s="8"/>
      <c r="H436" s="8"/>
      <c r="I436" s="8"/>
      <c r="J436" s="8"/>
      <c r="K436" s="8"/>
      <c r="L436" s="8"/>
    </row>
    <row r="437" spans="1:12" ht="14.25" customHeight="1">
      <c r="A437" s="8"/>
      <c r="B437" s="8"/>
      <c r="C437" s="278"/>
      <c r="D437" s="8"/>
      <c r="E437" s="8"/>
      <c r="F437" s="8"/>
      <c r="G437" s="8"/>
      <c r="H437" s="8"/>
      <c r="I437" s="8"/>
      <c r="J437" s="8"/>
      <c r="K437" s="8"/>
      <c r="L437" s="8"/>
    </row>
    <row r="438" spans="1:12" ht="14.25" customHeight="1">
      <c r="A438" s="8"/>
      <c r="B438" s="8"/>
      <c r="C438" s="278"/>
      <c r="D438" s="8"/>
      <c r="E438" s="8"/>
      <c r="F438" s="8"/>
      <c r="G438" s="8"/>
      <c r="H438" s="8"/>
      <c r="I438" s="8"/>
      <c r="J438" s="8"/>
      <c r="K438" s="8"/>
      <c r="L438" s="8"/>
    </row>
    <row r="439" spans="1:12" ht="14.25" customHeight="1">
      <c r="A439" s="8"/>
      <c r="B439" s="8"/>
      <c r="C439" s="27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14.25" customHeight="1">
      <c r="A440" s="8"/>
      <c r="B440" s="8"/>
      <c r="C440" s="27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ht="14.25" customHeight="1">
      <c r="A441" s="8"/>
      <c r="B441" s="8"/>
      <c r="C441" s="27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14.25" customHeight="1">
      <c r="A442" s="8"/>
      <c r="B442" s="8"/>
      <c r="C442" s="27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ht="14.25" customHeight="1">
      <c r="A443" s="8"/>
      <c r="B443" s="8"/>
      <c r="C443" s="278"/>
      <c r="D443" s="8"/>
      <c r="E443" s="8"/>
      <c r="F443" s="8"/>
      <c r="G443" s="8"/>
      <c r="H443" s="8"/>
      <c r="I443" s="8"/>
      <c r="J443" s="8"/>
      <c r="K443" s="8"/>
      <c r="L443" s="8"/>
    </row>
    <row r="444" spans="1:12" ht="14.25" customHeight="1">
      <c r="A444" s="8"/>
      <c r="B444" s="8"/>
      <c r="C444" s="278"/>
      <c r="D444" s="8"/>
      <c r="E444" s="8"/>
      <c r="F444" s="8"/>
      <c r="G444" s="8"/>
      <c r="H444" s="8"/>
      <c r="I444" s="8"/>
      <c r="J444" s="8"/>
      <c r="K444" s="8"/>
      <c r="L444" s="8"/>
    </row>
    <row r="445" spans="1:12" ht="14.25" customHeight="1">
      <c r="A445" s="8"/>
      <c r="B445" s="8"/>
      <c r="C445" s="278"/>
      <c r="D445" s="8"/>
      <c r="E445" s="8"/>
      <c r="F445" s="8"/>
      <c r="G445" s="8"/>
      <c r="H445" s="8"/>
      <c r="I445" s="8"/>
      <c r="J445" s="8"/>
      <c r="K445" s="8"/>
      <c r="L445" s="8"/>
    </row>
    <row r="446" spans="1:12" ht="14.25" customHeight="1">
      <c r="A446" s="8"/>
      <c r="B446" s="8"/>
      <c r="C446" s="278"/>
      <c r="D446" s="8"/>
      <c r="E446" s="8"/>
      <c r="F446" s="8"/>
      <c r="G446" s="8"/>
      <c r="H446" s="8"/>
      <c r="I446" s="8"/>
      <c r="J446" s="8"/>
      <c r="K446" s="8"/>
      <c r="L446" s="8"/>
    </row>
    <row r="447" spans="1:12" ht="14.25" customHeight="1">
      <c r="A447" s="8"/>
      <c r="B447" s="8"/>
      <c r="C447" s="278"/>
      <c r="D447" s="8"/>
      <c r="E447" s="8"/>
      <c r="F447" s="8"/>
      <c r="G447" s="8"/>
      <c r="H447" s="8"/>
      <c r="I447" s="8"/>
      <c r="J447" s="8"/>
      <c r="K447" s="8"/>
      <c r="L447" s="8"/>
    </row>
    <row r="448" spans="1:12" ht="14.25" customHeight="1">
      <c r="A448" s="8"/>
      <c r="B448" s="8"/>
      <c r="C448" s="278"/>
      <c r="D448" s="8"/>
      <c r="E448" s="8"/>
      <c r="F448" s="8"/>
      <c r="G448" s="8"/>
      <c r="H448" s="8"/>
      <c r="I448" s="8"/>
      <c r="J448" s="8"/>
      <c r="K448" s="8"/>
      <c r="L448" s="8"/>
    </row>
    <row r="449" spans="1:12" ht="14.25" customHeight="1">
      <c r="A449" s="8"/>
      <c r="B449" s="8"/>
      <c r="C449" s="278"/>
      <c r="D449" s="8"/>
      <c r="E449" s="8"/>
      <c r="F449" s="8"/>
      <c r="G449" s="8"/>
      <c r="H449" s="8"/>
      <c r="I449" s="8"/>
      <c r="J449" s="8"/>
      <c r="K449" s="8"/>
      <c r="L449" s="8"/>
    </row>
    <row r="450" spans="1:12" ht="14.25" customHeight="1">
      <c r="A450" s="8"/>
      <c r="B450" s="8"/>
      <c r="C450" s="27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14.25" customHeight="1">
      <c r="A451" s="8"/>
      <c r="B451" s="8"/>
      <c r="C451" s="27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14.25" customHeight="1">
      <c r="A452" s="8"/>
      <c r="B452" s="8"/>
      <c r="C452" s="278"/>
      <c r="D452" s="8"/>
      <c r="E452" s="8"/>
      <c r="F452" s="8"/>
      <c r="G452" s="8"/>
      <c r="H452" s="8"/>
      <c r="I452" s="8"/>
      <c r="J452" s="8"/>
      <c r="K452" s="8"/>
      <c r="L452" s="8"/>
    </row>
    <row r="453" spans="1:12" ht="14.25" customHeight="1">
      <c r="A453" s="8"/>
      <c r="B453" s="8"/>
      <c r="C453" s="27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14.25" customHeight="1">
      <c r="A454" s="8"/>
      <c r="B454" s="8"/>
      <c r="C454" s="27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14.25" customHeight="1">
      <c r="A455" s="8"/>
      <c r="B455" s="8"/>
      <c r="C455" s="27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14.25" customHeight="1">
      <c r="A456" s="8"/>
      <c r="B456" s="8"/>
      <c r="C456" s="27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14.25" customHeight="1">
      <c r="A457" s="8"/>
      <c r="B457" s="8"/>
      <c r="C457" s="27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14.25" customHeight="1">
      <c r="A458" s="8"/>
      <c r="B458" s="8"/>
      <c r="C458" s="278"/>
      <c r="D458" s="8"/>
      <c r="E458" s="8"/>
      <c r="F458" s="8"/>
      <c r="G458" s="8"/>
      <c r="H458" s="8"/>
      <c r="I458" s="8"/>
      <c r="J458" s="8"/>
      <c r="K458" s="8"/>
      <c r="L458" s="8"/>
    </row>
    <row r="459" spans="1:12" ht="14.25" customHeight="1">
      <c r="A459" s="8"/>
      <c r="B459" s="8"/>
      <c r="C459" s="278"/>
      <c r="D459" s="8"/>
      <c r="E459" s="8"/>
      <c r="F459" s="8"/>
      <c r="G459" s="8"/>
      <c r="H459" s="8"/>
      <c r="I459" s="8"/>
      <c r="J459" s="8"/>
      <c r="K459" s="8"/>
      <c r="L459" s="8"/>
    </row>
    <row r="460" spans="1:12" ht="14.25" customHeight="1">
      <c r="A460" s="8"/>
      <c r="B460" s="8"/>
      <c r="C460" s="278"/>
      <c r="D460" s="8"/>
      <c r="E460" s="8"/>
      <c r="F460" s="8"/>
      <c r="G460" s="8"/>
      <c r="H460" s="8"/>
      <c r="I460" s="8"/>
      <c r="J460" s="8"/>
      <c r="K460" s="8"/>
      <c r="L460" s="8"/>
    </row>
    <row r="461" spans="1:12" ht="14.25" customHeight="1">
      <c r="A461" s="8"/>
      <c r="B461" s="8"/>
      <c r="C461" s="278"/>
      <c r="D461" s="8"/>
      <c r="E461" s="8"/>
      <c r="F461" s="8"/>
      <c r="G461" s="8"/>
      <c r="H461" s="8"/>
      <c r="I461" s="8"/>
      <c r="J461" s="8"/>
      <c r="K461" s="8"/>
      <c r="L461" s="8"/>
    </row>
    <row r="462" spans="1:12" ht="14.25" customHeight="1">
      <c r="A462" s="8"/>
      <c r="B462" s="8"/>
      <c r="C462" s="278"/>
      <c r="D462" s="8"/>
      <c r="E462" s="8"/>
      <c r="F462" s="8"/>
      <c r="G462" s="8"/>
      <c r="H462" s="8"/>
      <c r="I462" s="8"/>
      <c r="J462" s="8"/>
      <c r="K462" s="8"/>
      <c r="L462" s="8"/>
    </row>
    <row r="463" spans="1:12" ht="14.25" customHeight="1">
      <c r="A463" s="8"/>
      <c r="B463" s="8"/>
      <c r="C463" s="278"/>
      <c r="D463" s="8"/>
      <c r="E463" s="8"/>
      <c r="F463" s="8"/>
      <c r="G463" s="8"/>
      <c r="H463" s="8"/>
      <c r="I463" s="8"/>
      <c r="J463" s="8"/>
      <c r="K463" s="8"/>
      <c r="L463" s="8"/>
    </row>
    <row r="464" spans="1:12" ht="14.25" customHeight="1">
      <c r="A464" s="8"/>
      <c r="B464" s="8"/>
      <c r="C464" s="278"/>
      <c r="D464" s="8"/>
      <c r="E464" s="8"/>
      <c r="F464" s="8"/>
      <c r="G464" s="8"/>
      <c r="H464" s="8"/>
      <c r="I464" s="8"/>
      <c r="J464" s="8"/>
      <c r="K464" s="8"/>
      <c r="L464" s="8"/>
    </row>
    <row r="465" spans="1:12" ht="14.25" customHeight="1">
      <c r="A465" s="8"/>
      <c r="B465" s="8"/>
      <c r="C465" s="278"/>
      <c r="D465" s="8"/>
      <c r="E465" s="8"/>
      <c r="F465" s="8"/>
      <c r="G465" s="8"/>
      <c r="H465" s="8"/>
      <c r="I465" s="8"/>
      <c r="J465" s="8"/>
      <c r="K465" s="8"/>
      <c r="L465" s="8"/>
    </row>
    <row r="466" spans="1:12" ht="14.25" customHeight="1">
      <c r="A466" s="8"/>
      <c r="B466" s="8"/>
      <c r="C466" s="278"/>
      <c r="D466" s="8"/>
      <c r="E466" s="8"/>
      <c r="F466" s="8"/>
      <c r="G466" s="8"/>
      <c r="H466" s="8"/>
      <c r="I466" s="8"/>
      <c r="J466" s="8"/>
      <c r="K466" s="8"/>
      <c r="L466" s="8"/>
    </row>
    <row r="467" spans="1:12" ht="14.25" customHeight="1">
      <c r="A467" s="8"/>
      <c r="B467" s="8"/>
      <c r="C467" s="278"/>
      <c r="D467" s="8"/>
      <c r="E467" s="8"/>
      <c r="F467" s="8"/>
      <c r="G467" s="8"/>
      <c r="H467" s="8"/>
      <c r="I467" s="8"/>
      <c r="J467" s="8"/>
      <c r="K467" s="8"/>
      <c r="L467" s="8"/>
    </row>
    <row r="468" spans="1:12" ht="14.25" customHeight="1">
      <c r="A468" s="8"/>
      <c r="B468" s="8"/>
      <c r="C468" s="278"/>
      <c r="D468" s="8"/>
      <c r="E468" s="8"/>
      <c r="F468" s="8"/>
      <c r="G468" s="8"/>
      <c r="H468" s="8"/>
      <c r="I468" s="8"/>
      <c r="J468" s="8"/>
      <c r="K468" s="8"/>
      <c r="L468" s="8"/>
    </row>
    <row r="469" spans="1:12" ht="14.25" customHeight="1">
      <c r="A469" s="8"/>
      <c r="B469" s="8"/>
      <c r="C469" s="278"/>
      <c r="D469" s="8"/>
      <c r="E469" s="8"/>
      <c r="F469" s="8"/>
      <c r="G469" s="8"/>
      <c r="H469" s="8"/>
      <c r="I469" s="8"/>
      <c r="J469" s="8"/>
      <c r="K469" s="8"/>
      <c r="L469" s="8"/>
    </row>
    <row r="470" spans="1:12" ht="14.25" customHeight="1">
      <c r="A470" s="8"/>
      <c r="B470" s="8"/>
      <c r="C470" s="278"/>
      <c r="D470" s="8"/>
      <c r="E470" s="8"/>
      <c r="F470" s="8"/>
      <c r="G470" s="8"/>
      <c r="H470" s="8"/>
      <c r="I470" s="8"/>
      <c r="J470" s="8"/>
      <c r="K470" s="8"/>
      <c r="L470" s="8"/>
    </row>
    <row r="471" spans="1:12" ht="14.25" customHeight="1">
      <c r="A471" s="8"/>
      <c r="B471" s="8"/>
      <c r="C471" s="278"/>
      <c r="D471" s="8"/>
      <c r="E471" s="8"/>
      <c r="F471" s="8"/>
      <c r="G471" s="8"/>
      <c r="H471" s="8"/>
      <c r="I471" s="8"/>
      <c r="J471" s="8"/>
      <c r="K471" s="8"/>
      <c r="L471" s="8"/>
    </row>
    <row r="472" spans="1:12" ht="14.25" customHeight="1">
      <c r="A472" s="8"/>
      <c r="B472" s="8"/>
      <c r="C472" s="278"/>
      <c r="D472" s="8"/>
      <c r="E472" s="8"/>
      <c r="F472" s="8"/>
      <c r="G472" s="8"/>
      <c r="H472" s="8"/>
      <c r="I472" s="8"/>
      <c r="J472" s="8"/>
      <c r="K472" s="8"/>
      <c r="L472" s="8"/>
    </row>
    <row r="473" spans="1:12" ht="14.25" customHeight="1">
      <c r="A473" s="8"/>
      <c r="B473" s="8"/>
      <c r="C473" s="278"/>
      <c r="D473" s="8"/>
      <c r="E473" s="8"/>
      <c r="F473" s="8"/>
      <c r="G473" s="8"/>
      <c r="H473" s="8"/>
      <c r="I473" s="8"/>
      <c r="J473" s="8"/>
      <c r="K473" s="8"/>
      <c r="L473" s="8"/>
    </row>
    <row r="474" spans="1:12" ht="14.25" customHeight="1">
      <c r="A474" s="8"/>
      <c r="B474" s="8"/>
      <c r="C474" s="278"/>
      <c r="D474" s="8"/>
      <c r="E474" s="8"/>
      <c r="F474" s="8"/>
      <c r="G474" s="8"/>
      <c r="H474" s="8"/>
      <c r="I474" s="8"/>
      <c r="J474" s="8"/>
      <c r="K474" s="8"/>
      <c r="L474" s="8"/>
    </row>
    <row r="475" spans="1:12" ht="14.25" customHeight="1">
      <c r="A475" s="8"/>
      <c r="B475" s="8"/>
      <c r="C475" s="278"/>
      <c r="D475" s="8"/>
      <c r="E475" s="8"/>
      <c r="F475" s="8"/>
      <c r="G475" s="8"/>
      <c r="H475" s="8"/>
      <c r="I475" s="8"/>
      <c r="J475" s="8"/>
      <c r="K475" s="8"/>
      <c r="L475" s="8"/>
    </row>
    <row r="476" spans="1:12" ht="14.25" customHeight="1">
      <c r="A476" s="8"/>
      <c r="B476" s="8"/>
      <c r="C476" s="278"/>
      <c r="D476" s="8"/>
      <c r="E476" s="8"/>
      <c r="F476" s="8"/>
      <c r="G476" s="8"/>
      <c r="H476" s="8"/>
      <c r="I476" s="8"/>
      <c r="J476" s="8"/>
      <c r="K476" s="8"/>
      <c r="L476" s="8"/>
    </row>
    <row r="477" spans="1:12" ht="14.25" customHeight="1">
      <c r="A477" s="8"/>
      <c r="B477" s="8"/>
      <c r="C477" s="278"/>
      <c r="D477" s="8"/>
      <c r="E477" s="8"/>
      <c r="F477" s="8"/>
      <c r="G477" s="8"/>
      <c r="H477" s="8"/>
      <c r="I477" s="8"/>
      <c r="J477" s="8"/>
      <c r="K477" s="8"/>
      <c r="L477" s="8"/>
    </row>
    <row r="478" spans="1:12" ht="14.25" customHeight="1">
      <c r="A478" s="8"/>
      <c r="B478" s="8"/>
      <c r="C478" s="278"/>
      <c r="D478" s="8"/>
      <c r="E478" s="8"/>
      <c r="F478" s="8"/>
      <c r="G478" s="8"/>
      <c r="H478" s="8"/>
      <c r="I478" s="8"/>
      <c r="J478" s="8"/>
      <c r="K478" s="8"/>
      <c r="L478" s="8"/>
    </row>
    <row r="479" spans="1:12" ht="14.25" customHeight="1">
      <c r="A479" s="8"/>
      <c r="B479" s="8"/>
      <c r="C479" s="278"/>
      <c r="D479" s="8"/>
      <c r="E479" s="8"/>
      <c r="F479" s="8"/>
      <c r="G479" s="8"/>
      <c r="H479" s="8"/>
      <c r="I479" s="8"/>
      <c r="J479" s="8"/>
      <c r="K479" s="8"/>
      <c r="L479" s="8"/>
    </row>
    <row r="480" spans="1:12" ht="14.25" customHeight="1">
      <c r="A480" s="8"/>
      <c r="B480" s="8"/>
      <c r="C480" s="278"/>
      <c r="D480" s="8"/>
      <c r="E480" s="8"/>
      <c r="F480" s="8"/>
      <c r="G480" s="8"/>
      <c r="H480" s="8"/>
      <c r="I480" s="8"/>
      <c r="J480" s="8"/>
      <c r="K480" s="8"/>
      <c r="L480" s="8"/>
    </row>
    <row r="481" spans="1:12" ht="14.25" customHeight="1">
      <c r="A481" s="8"/>
      <c r="B481" s="8"/>
      <c r="C481" s="278"/>
      <c r="D481" s="8"/>
      <c r="E481" s="8"/>
      <c r="F481" s="8"/>
      <c r="G481" s="8"/>
      <c r="H481" s="8"/>
      <c r="I481" s="8"/>
      <c r="J481" s="8"/>
      <c r="K481" s="8"/>
      <c r="L481" s="8"/>
    </row>
    <row r="482" spans="1:12" ht="14.25" customHeight="1">
      <c r="A482" s="8"/>
      <c r="B482" s="8"/>
      <c r="C482" s="278"/>
      <c r="D482" s="8"/>
      <c r="E482" s="8"/>
      <c r="F482" s="8"/>
      <c r="G482" s="8"/>
      <c r="H482" s="8"/>
      <c r="I482" s="8"/>
      <c r="J482" s="8"/>
      <c r="K482" s="8"/>
      <c r="L482" s="8"/>
    </row>
    <row r="483" spans="1:12" ht="14.25" customHeight="1">
      <c r="A483" s="8"/>
      <c r="B483" s="8"/>
      <c r="C483" s="278"/>
      <c r="D483" s="8"/>
      <c r="E483" s="8"/>
      <c r="F483" s="8"/>
      <c r="G483" s="8"/>
      <c r="H483" s="8"/>
      <c r="I483" s="8"/>
      <c r="J483" s="8"/>
      <c r="K483" s="8"/>
      <c r="L483" s="8"/>
    </row>
    <row r="484" spans="1:12" ht="14.25" customHeight="1">
      <c r="A484" s="8"/>
      <c r="B484" s="8"/>
      <c r="C484" s="278"/>
      <c r="D484" s="8"/>
      <c r="E484" s="8"/>
      <c r="F484" s="8"/>
      <c r="G484" s="8"/>
      <c r="H484" s="8"/>
      <c r="I484" s="8"/>
      <c r="J484" s="8"/>
      <c r="K484" s="8"/>
      <c r="L484" s="8"/>
    </row>
    <row r="485" spans="1:12" ht="14.25" customHeight="1">
      <c r="A485" s="8"/>
      <c r="B485" s="8"/>
      <c r="C485" s="278"/>
      <c r="D485" s="8"/>
      <c r="E485" s="8"/>
      <c r="F485" s="8"/>
      <c r="G485" s="8"/>
      <c r="H485" s="8"/>
      <c r="I485" s="8"/>
      <c r="J485" s="8"/>
      <c r="K485" s="8"/>
      <c r="L485" s="8"/>
    </row>
    <row r="486" spans="1:12" ht="14.25" customHeight="1">
      <c r="A486" s="8"/>
      <c r="B486" s="8"/>
      <c r="C486" s="278"/>
      <c r="D486" s="8"/>
      <c r="E486" s="8"/>
      <c r="F486" s="8"/>
      <c r="G486" s="8"/>
      <c r="H486" s="8"/>
      <c r="I486" s="8"/>
      <c r="J486" s="8"/>
      <c r="K486" s="8"/>
      <c r="L486" s="8"/>
    </row>
    <row r="487" spans="1:12" ht="14.25" customHeight="1">
      <c r="A487" s="8"/>
      <c r="B487" s="8"/>
      <c r="C487" s="278"/>
      <c r="D487" s="8"/>
      <c r="E487" s="8"/>
      <c r="F487" s="8"/>
      <c r="G487" s="8"/>
      <c r="H487" s="8"/>
      <c r="I487" s="8"/>
      <c r="J487" s="8"/>
      <c r="K487" s="8"/>
      <c r="L487" s="8"/>
    </row>
    <row r="488" spans="1:12" ht="14.25" customHeight="1">
      <c r="A488" s="8"/>
      <c r="B488" s="8"/>
      <c r="C488" s="278"/>
      <c r="D488" s="8"/>
      <c r="E488" s="8"/>
      <c r="F488" s="8"/>
      <c r="G488" s="8"/>
      <c r="H488" s="8"/>
      <c r="I488" s="8"/>
      <c r="J488" s="8"/>
      <c r="K488" s="8"/>
      <c r="L488" s="8"/>
    </row>
    <row r="489" spans="1:12" ht="14.25" customHeight="1">
      <c r="A489" s="8"/>
      <c r="B489" s="8"/>
      <c r="C489" s="278"/>
      <c r="D489" s="8"/>
      <c r="E489" s="8"/>
      <c r="F489" s="8"/>
      <c r="G489" s="8"/>
      <c r="H489" s="8"/>
      <c r="I489" s="8"/>
      <c r="J489" s="8"/>
      <c r="K489" s="8"/>
      <c r="L489" s="8"/>
    </row>
    <row r="490" spans="1:12" ht="14.25" customHeight="1">
      <c r="A490" s="8"/>
      <c r="B490" s="8"/>
      <c r="C490" s="278"/>
      <c r="D490" s="8"/>
      <c r="E490" s="8"/>
      <c r="F490" s="8"/>
      <c r="G490" s="8"/>
      <c r="H490" s="8"/>
      <c r="I490" s="8"/>
      <c r="J490" s="8"/>
      <c r="K490" s="8"/>
      <c r="L490" s="8"/>
    </row>
    <row r="491" spans="1:12" ht="14.25" customHeight="1">
      <c r="A491" s="8"/>
      <c r="B491" s="8"/>
      <c r="C491" s="278"/>
      <c r="D491" s="8"/>
      <c r="E491" s="8"/>
      <c r="F491" s="8"/>
      <c r="G491" s="8"/>
      <c r="H491" s="8"/>
      <c r="I491" s="8"/>
      <c r="J491" s="8"/>
      <c r="K491" s="8"/>
      <c r="L491" s="8"/>
    </row>
    <row r="492" spans="1:12" ht="14.25" customHeight="1">
      <c r="A492" s="8"/>
      <c r="B492" s="8"/>
      <c r="C492" s="278"/>
      <c r="D492" s="8"/>
      <c r="E492" s="8"/>
      <c r="F492" s="8"/>
      <c r="G492" s="8"/>
      <c r="H492" s="8"/>
      <c r="I492" s="8"/>
      <c r="J492" s="8"/>
      <c r="K492" s="8"/>
      <c r="L492" s="8"/>
    </row>
    <row r="493" spans="1:12" ht="14.25" customHeight="1">
      <c r="A493" s="8"/>
      <c r="B493" s="8"/>
      <c r="C493" s="278"/>
      <c r="D493" s="8"/>
      <c r="E493" s="8"/>
      <c r="F493" s="8"/>
      <c r="G493" s="8"/>
      <c r="H493" s="8"/>
      <c r="I493" s="8"/>
      <c r="J493" s="8"/>
      <c r="K493" s="8"/>
      <c r="L493" s="8"/>
    </row>
    <row r="494" spans="1:12" ht="14.25" customHeight="1">
      <c r="A494" s="8"/>
      <c r="B494" s="8"/>
      <c r="C494" s="278"/>
      <c r="D494" s="8"/>
      <c r="E494" s="8"/>
      <c r="F494" s="8"/>
      <c r="G494" s="8"/>
      <c r="H494" s="8"/>
      <c r="I494" s="8"/>
      <c r="J494" s="8"/>
      <c r="K494" s="8"/>
      <c r="L494" s="8"/>
    </row>
    <row r="495" spans="1:12" ht="14.25" customHeight="1">
      <c r="A495" s="8"/>
      <c r="B495" s="8"/>
      <c r="C495" s="27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14.25" customHeight="1">
      <c r="A496" s="8"/>
      <c r="B496" s="8"/>
      <c r="C496" s="278"/>
      <c r="D496" s="8"/>
      <c r="E496" s="8"/>
      <c r="F496" s="8"/>
      <c r="G496" s="8"/>
      <c r="H496" s="8"/>
      <c r="I496" s="8"/>
      <c r="J496" s="8"/>
      <c r="K496" s="8"/>
      <c r="L496" s="8"/>
    </row>
    <row r="497" spans="1:12" ht="14.25" customHeight="1">
      <c r="A497" s="8"/>
      <c r="B497" s="8"/>
      <c r="C497" s="278"/>
      <c r="D497" s="8"/>
      <c r="E497" s="8"/>
      <c r="F497" s="8"/>
      <c r="G497" s="8"/>
      <c r="H497" s="8"/>
      <c r="I497" s="8"/>
      <c r="J497" s="8"/>
      <c r="K497" s="8"/>
      <c r="L497" s="8"/>
    </row>
    <row r="498" spans="1:12" ht="14.25" customHeight="1">
      <c r="A498" s="8"/>
      <c r="B498" s="8"/>
      <c r="C498" s="278"/>
      <c r="D498" s="8"/>
      <c r="E498" s="8"/>
      <c r="F498" s="8"/>
      <c r="G498" s="8"/>
      <c r="H498" s="8"/>
      <c r="I498" s="8"/>
      <c r="J498" s="8"/>
      <c r="K498" s="8"/>
      <c r="L498" s="8"/>
    </row>
    <row r="499" spans="1:12" ht="14.25" customHeight="1">
      <c r="A499" s="8"/>
      <c r="B499" s="8"/>
      <c r="C499" s="278"/>
      <c r="D499" s="8"/>
      <c r="E499" s="8"/>
      <c r="F499" s="8"/>
      <c r="G499" s="8"/>
      <c r="H499" s="8"/>
      <c r="I499" s="8"/>
      <c r="J499" s="8"/>
      <c r="K499" s="8"/>
      <c r="L499" s="8"/>
    </row>
    <row r="500" spans="1:12" ht="14.25" customHeight="1">
      <c r="A500" s="8"/>
      <c r="B500" s="8"/>
      <c r="C500" s="27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14.25" customHeight="1">
      <c r="A501" s="8"/>
      <c r="B501" s="8"/>
      <c r="C501" s="27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14.25" customHeight="1">
      <c r="A502" s="8"/>
      <c r="B502" s="8"/>
      <c r="C502" s="27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14.25" customHeight="1">
      <c r="A503" s="8"/>
      <c r="B503" s="8"/>
      <c r="C503" s="27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14.25" customHeight="1">
      <c r="A504" s="8"/>
      <c r="B504" s="8"/>
      <c r="C504" s="27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14.25" customHeight="1">
      <c r="A505" s="8"/>
      <c r="B505" s="8"/>
      <c r="C505" s="27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14.25" customHeight="1">
      <c r="A506" s="8"/>
      <c r="B506" s="8"/>
      <c r="C506" s="27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14.25" customHeight="1">
      <c r="A507" s="8"/>
      <c r="B507" s="8"/>
      <c r="C507" s="27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14.25" customHeight="1">
      <c r="A508" s="8"/>
      <c r="B508" s="8"/>
      <c r="C508" s="27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14.25" customHeight="1">
      <c r="A509" s="8"/>
      <c r="B509" s="8"/>
      <c r="C509" s="27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14.25" customHeight="1">
      <c r="A510" s="8"/>
      <c r="B510" s="8"/>
      <c r="C510" s="27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14.25" customHeight="1">
      <c r="A511" s="8"/>
      <c r="B511" s="8"/>
      <c r="C511" s="27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14.25" customHeight="1">
      <c r="A512" s="8"/>
      <c r="B512" s="8"/>
      <c r="C512" s="27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14.25" customHeight="1">
      <c r="A513" s="8"/>
      <c r="B513" s="8"/>
      <c r="C513" s="27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14.25" customHeight="1">
      <c r="A514" s="8"/>
      <c r="B514" s="8"/>
      <c r="C514" s="27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14.25" customHeight="1">
      <c r="A515" s="8"/>
      <c r="B515" s="8"/>
      <c r="C515" s="27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14.25" customHeight="1">
      <c r="A516" s="8"/>
      <c r="B516" s="8"/>
      <c r="C516" s="27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14.25" customHeight="1">
      <c r="A517" s="8"/>
      <c r="B517" s="8"/>
      <c r="C517" s="27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14.25" customHeight="1">
      <c r="A518" s="8"/>
      <c r="B518" s="8"/>
      <c r="C518" s="27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14.25" customHeight="1">
      <c r="A519" s="8"/>
      <c r="B519" s="8"/>
      <c r="C519" s="27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14.25" customHeight="1">
      <c r="A520" s="8"/>
      <c r="B520" s="8"/>
      <c r="C520" s="27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14.25" customHeight="1">
      <c r="A521" s="8"/>
      <c r="B521" s="8"/>
      <c r="C521" s="27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14.25" customHeight="1">
      <c r="A522" s="8"/>
      <c r="B522" s="8"/>
      <c r="C522" s="27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14.25" customHeight="1">
      <c r="A523" s="8"/>
      <c r="B523" s="8"/>
      <c r="C523" s="27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14.25" customHeight="1">
      <c r="A524" s="8"/>
      <c r="B524" s="8"/>
      <c r="C524" s="27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14.25" customHeight="1">
      <c r="A525" s="8"/>
      <c r="B525" s="8"/>
      <c r="C525" s="27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14.25" customHeight="1">
      <c r="A526" s="8"/>
      <c r="B526" s="8"/>
      <c r="C526" s="27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14.25" customHeight="1">
      <c r="A527" s="8"/>
      <c r="B527" s="8"/>
      <c r="C527" s="27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14.25" customHeight="1">
      <c r="A528" s="8"/>
      <c r="B528" s="8"/>
      <c r="C528" s="27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14.25" customHeight="1">
      <c r="A529" s="8"/>
      <c r="B529" s="8"/>
      <c r="C529" s="27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14.25" customHeight="1">
      <c r="A530" s="8"/>
      <c r="B530" s="8"/>
      <c r="C530" s="27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14.25" customHeight="1">
      <c r="A531" s="8"/>
      <c r="B531" s="8"/>
      <c r="C531" s="27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14.25" customHeight="1">
      <c r="A532" s="8"/>
      <c r="B532" s="8"/>
      <c r="C532" s="27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14.25" customHeight="1">
      <c r="A533" s="8"/>
      <c r="B533" s="8"/>
      <c r="C533" s="27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14.25" customHeight="1">
      <c r="A534" s="8"/>
      <c r="B534" s="8"/>
      <c r="C534" s="27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14.25" customHeight="1">
      <c r="A535" s="8"/>
      <c r="B535" s="8"/>
      <c r="C535" s="27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14.25" customHeight="1">
      <c r="A536" s="8"/>
      <c r="B536" s="8"/>
      <c r="C536" s="27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14.25" customHeight="1">
      <c r="A537" s="8"/>
      <c r="B537" s="8"/>
      <c r="C537" s="27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14.25" customHeight="1">
      <c r="A538" s="8"/>
      <c r="B538" s="8"/>
      <c r="C538" s="27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14.25" customHeight="1">
      <c r="A539" s="8"/>
      <c r="B539" s="8"/>
      <c r="C539" s="27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14.25" customHeight="1">
      <c r="A540" s="8"/>
      <c r="B540" s="8"/>
      <c r="C540" s="27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14.25" customHeight="1">
      <c r="A541" s="8"/>
      <c r="B541" s="8"/>
      <c r="C541" s="27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14.25" customHeight="1">
      <c r="A542" s="8"/>
      <c r="B542" s="8"/>
      <c r="C542" s="27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14.25" customHeight="1">
      <c r="A543" s="8"/>
      <c r="B543" s="8"/>
      <c r="C543" s="27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14.25" customHeight="1">
      <c r="A544" s="8"/>
      <c r="B544" s="8"/>
      <c r="C544" s="27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14.25" customHeight="1">
      <c r="A545" s="8"/>
      <c r="B545" s="8"/>
      <c r="C545" s="27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14.25" customHeight="1">
      <c r="A546" s="8"/>
      <c r="B546" s="8"/>
      <c r="C546" s="27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14.25" customHeight="1">
      <c r="A547" s="8"/>
      <c r="B547" s="8"/>
      <c r="C547" s="27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14.25" customHeight="1">
      <c r="A548" s="8"/>
      <c r="B548" s="8"/>
      <c r="C548" s="27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14.25" customHeight="1">
      <c r="A549" s="8"/>
      <c r="B549" s="8"/>
      <c r="C549" s="27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14.25" customHeight="1">
      <c r="A550" s="8"/>
      <c r="B550" s="8"/>
      <c r="C550" s="27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14.25" customHeight="1">
      <c r="A551" s="8"/>
      <c r="B551" s="8"/>
      <c r="C551" s="27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14.25" customHeight="1">
      <c r="A552" s="8"/>
      <c r="B552" s="8"/>
      <c r="C552" s="27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14.25" customHeight="1">
      <c r="A553" s="8"/>
      <c r="B553" s="8"/>
      <c r="C553" s="27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14.25" customHeight="1">
      <c r="A554" s="8"/>
      <c r="B554" s="8"/>
      <c r="C554" s="27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14.25" customHeight="1">
      <c r="A555" s="8"/>
      <c r="B555" s="8"/>
      <c r="C555" s="27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14.25" customHeight="1">
      <c r="A556" s="8"/>
      <c r="B556" s="8"/>
      <c r="C556" s="27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14.25" customHeight="1">
      <c r="A557" s="8"/>
      <c r="B557" s="8"/>
      <c r="C557" s="27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14.25" customHeight="1">
      <c r="A558" s="8"/>
      <c r="B558" s="8"/>
      <c r="C558" s="27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14.25" customHeight="1">
      <c r="A559" s="8"/>
      <c r="B559" s="8"/>
      <c r="C559" s="27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14.25" customHeight="1">
      <c r="A560" s="8"/>
      <c r="B560" s="8"/>
      <c r="C560" s="27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14.25" customHeight="1">
      <c r="A561" s="8"/>
      <c r="B561" s="8"/>
      <c r="C561" s="27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14.25" customHeight="1">
      <c r="A562" s="8"/>
      <c r="B562" s="8"/>
      <c r="C562" s="27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14.25" customHeight="1">
      <c r="A563" s="8"/>
      <c r="B563" s="8"/>
      <c r="C563" s="27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14.25" customHeight="1">
      <c r="A564" s="8"/>
      <c r="B564" s="8"/>
      <c r="C564" s="27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14.25" customHeight="1">
      <c r="A565" s="8"/>
      <c r="B565" s="8"/>
      <c r="C565" s="27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14.25" customHeight="1">
      <c r="A566" s="8"/>
      <c r="B566" s="8"/>
      <c r="C566" s="27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14.25" customHeight="1">
      <c r="A567" s="8"/>
      <c r="B567" s="8"/>
      <c r="C567" s="27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14.25" customHeight="1">
      <c r="A568" s="8"/>
      <c r="B568" s="8"/>
      <c r="C568" s="27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14.25" customHeight="1">
      <c r="A569" s="8"/>
      <c r="B569" s="8"/>
      <c r="C569" s="27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14.25" customHeight="1">
      <c r="A570" s="8"/>
      <c r="B570" s="8"/>
      <c r="C570" s="27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14.25" customHeight="1">
      <c r="A571" s="8"/>
      <c r="B571" s="8"/>
      <c r="C571" s="27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14.25" customHeight="1">
      <c r="A572" s="8"/>
      <c r="B572" s="8"/>
      <c r="C572" s="27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14.25" customHeight="1">
      <c r="A573" s="8"/>
      <c r="B573" s="8"/>
      <c r="C573" s="27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14.25" customHeight="1">
      <c r="A574" s="8"/>
      <c r="B574" s="8"/>
      <c r="C574" s="27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14.25" customHeight="1">
      <c r="A575" s="8"/>
      <c r="B575" s="8"/>
      <c r="C575" s="27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14.25" customHeight="1">
      <c r="A576" s="8"/>
      <c r="B576" s="8"/>
      <c r="C576" s="27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14.25" customHeight="1">
      <c r="A577" s="8"/>
      <c r="B577" s="8"/>
      <c r="C577" s="27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14.25" customHeight="1">
      <c r="A578" s="8"/>
      <c r="B578" s="8"/>
      <c r="C578" s="27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14.25" customHeight="1">
      <c r="A579" s="8"/>
      <c r="B579" s="8"/>
      <c r="C579" s="27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14.25" customHeight="1">
      <c r="A580" s="8"/>
      <c r="B580" s="8"/>
      <c r="C580" s="27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14.25" customHeight="1">
      <c r="A581" s="8"/>
      <c r="B581" s="8"/>
      <c r="C581" s="27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14.25" customHeight="1">
      <c r="A582" s="8"/>
      <c r="B582" s="8"/>
      <c r="C582" s="27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14.25" customHeight="1">
      <c r="A583" s="8"/>
      <c r="B583" s="8"/>
      <c r="C583" s="27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14.25" customHeight="1">
      <c r="A584" s="8"/>
      <c r="B584" s="8"/>
      <c r="C584" s="27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14.25" customHeight="1">
      <c r="A585" s="8"/>
      <c r="B585" s="8"/>
      <c r="C585" s="27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14.25" customHeight="1">
      <c r="A586" s="8"/>
      <c r="B586" s="8"/>
      <c r="C586" s="27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14.25" customHeight="1">
      <c r="A587" s="8"/>
      <c r="B587" s="8"/>
      <c r="C587" s="27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14.25" customHeight="1">
      <c r="A588" s="8"/>
      <c r="B588" s="8"/>
      <c r="C588" s="27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14.25" customHeight="1">
      <c r="A589" s="8"/>
      <c r="B589" s="8"/>
      <c r="C589" s="27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14.25" customHeight="1">
      <c r="A590" s="8"/>
      <c r="B590" s="8"/>
      <c r="C590" s="27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14.25" customHeight="1">
      <c r="A591" s="8"/>
      <c r="B591" s="8"/>
      <c r="C591" s="27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14.25" customHeight="1">
      <c r="A592" s="8"/>
      <c r="B592" s="8"/>
      <c r="C592" s="27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14.25" customHeight="1">
      <c r="A593" s="8"/>
      <c r="B593" s="8"/>
      <c r="C593" s="27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14.25" customHeight="1">
      <c r="A594" s="8"/>
      <c r="B594" s="8"/>
      <c r="C594" s="27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14.25" customHeight="1">
      <c r="A595" s="8"/>
      <c r="B595" s="8"/>
      <c r="C595" s="27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14.25" customHeight="1">
      <c r="A596" s="8"/>
      <c r="B596" s="8"/>
      <c r="C596" s="27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14.25" customHeight="1">
      <c r="A597" s="8"/>
      <c r="B597" s="8"/>
      <c r="C597" s="27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14.25" customHeight="1">
      <c r="A598" s="8"/>
      <c r="B598" s="8"/>
      <c r="C598" s="27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14.25" customHeight="1">
      <c r="A599" s="8"/>
      <c r="B599" s="8"/>
      <c r="C599" s="27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14.25" customHeight="1">
      <c r="A600" s="8"/>
      <c r="B600" s="8"/>
      <c r="C600" s="278"/>
      <c r="D600" s="8"/>
      <c r="E600" s="8"/>
      <c r="F600" s="8"/>
      <c r="G600" s="8"/>
      <c r="H600" s="8"/>
      <c r="I600" s="8"/>
      <c r="J600" s="8"/>
      <c r="K600" s="8"/>
      <c r="L600" s="8"/>
    </row>
    <row r="601" spans="1:12" ht="14.25" customHeight="1">
      <c r="A601" s="8"/>
      <c r="B601" s="8"/>
      <c r="C601" s="278"/>
      <c r="D601" s="8"/>
      <c r="E601" s="8"/>
      <c r="F601" s="8"/>
      <c r="G601" s="8"/>
      <c r="H601" s="8"/>
      <c r="I601" s="8"/>
      <c r="J601" s="8"/>
      <c r="K601" s="8"/>
      <c r="L601" s="8"/>
    </row>
    <row r="602" spans="1:12" ht="14.25" customHeight="1">
      <c r="A602" s="8"/>
      <c r="B602" s="8"/>
      <c r="C602" s="278"/>
      <c r="D602" s="8"/>
      <c r="E602" s="8"/>
      <c r="F602" s="8"/>
      <c r="G602" s="8"/>
      <c r="H602" s="8"/>
      <c r="I602" s="8"/>
      <c r="J602" s="8"/>
      <c r="K602" s="8"/>
      <c r="L602" s="8"/>
    </row>
    <row r="603" spans="1:12" ht="14.25" customHeight="1">
      <c r="A603" s="8"/>
      <c r="B603" s="8"/>
      <c r="C603" s="27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14.25" customHeight="1">
      <c r="A604" s="8"/>
      <c r="B604" s="8"/>
      <c r="C604" s="27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14.25" customHeight="1">
      <c r="A605" s="8"/>
      <c r="B605" s="8"/>
      <c r="C605" s="27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14.25" customHeight="1">
      <c r="A606" s="8"/>
      <c r="B606" s="8"/>
      <c r="C606" s="27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14.25" customHeight="1">
      <c r="A607" s="8"/>
      <c r="B607" s="8"/>
      <c r="C607" s="27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14.25" customHeight="1">
      <c r="A608" s="8"/>
      <c r="B608" s="8"/>
      <c r="C608" s="27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14.25" customHeight="1">
      <c r="A609" s="8"/>
      <c r="B609" s="8"/>
      <c r="C609" s="27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14.25" customHeight="1">
      <c r="A610" s="8"/>
      <c r="B610" s="8"/>
      <c r="C610" s="27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14.25" customHeight="1">
      <c r="A611" s="8"/>
      <c r="B611" s="8"/>
      <c r="C611" s="27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14.25" customHeight="1">
      <c r="A612" s="8"/>
      <c r="B612" s="8"/>
      <c r="C612" s="27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14.25" customHeight="1">
      <c r="A613" s="8"/>
      <c r="B613" s="8"/>
      <c r="C613" s="27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14.25" customHeight="1">
      <c r="A614" s="8"/>
      <c r="B614" s="8"/>
      <c r="C614" s="27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14.25" customHeight="1">
      <c r="A615" s="8"/>
      <c r="B615" s="8"/>
      <c r="C615" s="27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14.25" customHeight="1">
      <c r="A616" s="8"/>
      <c r="B616" s="8"/>
      <c r="C616" s="27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14.25" customHeight="1">
      <c r="A617" s="8"/>
      <c r="B617" s="8"/>
      <c r="C617" s="27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14.25" customHeight="1">
      <c r="A618" s="8"/>
      <c r="B618" s="8"/>
      <c r="C618" s="27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14.25" customHeight="1">
      <c r="A619" s="8"/>
      <c r="B619" s="8"/>
      <c r="C619" s="27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14.25" customHeight="1">
      <c r="A620" s="8"/>
      <c r="B620" s="8"/>
      <c r="C620" s="27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14.25" customHeight="1">
      <c r="A621" s="8"/>
      <c r="B621" s="8"/>
      <c r="C621" s="27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14.25" customHeight="1">
      <c r="A622" s="8"/>
      <c r="B622" s="8"/>
      <c r="C622" s="27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14.25" customHeight="1">
      <c r="A623" s="8"/>
      <c r="B623" s="8"/>
      <c r="C623" s="27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14.25" customHeight="1">
      <c r="A624" s="8"/>
      <c r="B624" s="8"/>
      <c r="C624" s="27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14.25" customHeight="1">
      <c r="A625" s="8"/>
      <c r="B625" s="8"/>
      <c r="C625" s="27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14.25" customHeight="1">
      <c r="A626" s="8"/>
      <c r="B626" s="8"/>
      <c r="C626" s="27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14.25" customHeight="1">
      <c r="A627" s="8"/>
      <c r="B627" s="8"/>
      <c r="C627" s="27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14.25" customHeight="1">
      <c r="A628" s="8"/>
      <c r="B628" s="8"/>
      <c r="C628" s="27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14.25" customHeight="1">
      <c r="A629" s="8"/>
      <c r="B629" s="8"/>
      <c r="C629" s="27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14.25" customHeight="1">
      <c r="A630" s="8"/>
      <c r="B630" s="8"/>
      <c r="C630" s="27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14.25" customHeight="1">
      <c r="A631" s="8"/>
      <c r="B631" s="8"/>
      <c r="C631" s="27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4.25" customHeight="1">
      <c r="A632" s="8"/>
      <c r="B632" s="8"/>
      <c r="C632" s="27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14.25" customHeight="1">
      <c r="A633" s="8"/>
      <c r="B633" s="8"/>
      <c r="C633" s="27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14.25" customHeight="1">
      <c r="A634" s="8"/>
      <c r="B634" s="8"/>
      <c r="C634" s="27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14.25" customHeight="1">
      <c r="A635" s="8"/>
      <c r="B635" s="8"/>
      <c r="C635" s="27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14.25" customHeight="1">
      <c r="A636" s="8"/>
      <c r="B636" s="8"/>
      <c r="C636" s="27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14.25" customHeight="1">
      <c r="A637" s="8"/>
      <c r="B637" s="8"/>
      <c r="C637" s="27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14.25" customHeight="1">
      <c r="A638" s="8"/>
      <c r="B638" s="8"/>
      <c r="C638" s="27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14.25" customHeight="1">
      <c r="A639" s="8"/>
      <c r="B639" s="8"/>
      <c r="C639" s="27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14.25" customHeight="1">
      <c r="A640" s="8"/>
      <c r="B640" s="8"/>
      <c r="C640" s="27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14.25" customHeight="1">
      <c r="A641" s="8"/>
      <c r="B641" s="8"/>
      <c r="C641" s="27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14.25" customHeight="1">
      <c r="A642" s="8"/>
      <c r="B642" s="8"/>
      <c r="C642" s="278"/>
      <c r="D642" s="8"/>
      <c r="E642" s="8"/>
      <c r="F642" s="8"/>
      <c r="G642" s="8"/>
      <c r="H642" s="8"/>
      <c r="I642" s="8"/>
      <c r="J642" s="8"/>
      <c r="K642" s="8"/>
      <c r="L642" s="8"/>
    </row>
    <row r="643" spans="1:12" ht="14.25" customHeight="1">
      <c r="A643" s="8"/>
      <c r="B643" s="8"/>
      <c r="C643" s="278"/>
      <c r="D643" s="8"/>
      <c r="E643" s="8"/>
      <c r="F643" s="8"/>
      <c r="G643" s="8"/>
      <c r="H643" s="8"/>
      <c r="I643" s="8"/>
      <c r="J643" s="8"/>
      <c r="K643" s="8"/>
      <c r="L643" s="8"/>
    </row>
    <row r="644" spans="1:12" ht="14.25" customHeight="1">
      <c r="A644" s="8"/>
      <c r="B644" s="8"/>
      <c r="C644" s="278"/>
      <c r="D644" s="8"/>
      <c r="E644" s="8"/>
      <c r="F644" s="8"/>
      <c r="G644" s="8"/>
      <c r="H644" s="8"/>
      <c r="I644" s="8"/>
      <c r="J644" s="8"/>
      <c r="K644" s="8"/>
      <c r="L644" s="8"/>
    </row>
    <row r="645" spans="1:12" ht="14.25" customHeight="1">
      <c r="A645" s="8"/>
      <c r="B645" s="8"/>
      <c r="C645" s="278"/>
      <c r="D645" s="8"/>
      <c r="E645" s="8"/>
      <c r="F645" s="8"/>
      <c r="G645" s="8"/>
      <c r="H645" s="8"/>
      <c r="I645" s="8"/>
      <c r="J645" s="8"/>
      <c r="K645" s="8"/>
      <c r="L645" s="8"/>
    </row>
    <row r="646" spans="1:12" ht="14.25" customHeight="1">
      <c r="A646" s="8"/>
      <c r="B646" s="8"/>
      <c r="C646" s="278"/>
      <c r="D646" s="8"/>
      <c r="E646" s="8"/>
      <c r="F646" s="8"/>
      <c r="G646" s="8"/>
      <c r="H646" s="8"/>
      <c r="I646" s="8"/>
      <c r="J646" s="8"/>
      <c r="K646" s="8"/>
      <c r="L646" s="8"/>
    </row>
    <row r="647" spans="1:12" ht="14.25" customHeight="1">
      <c r="A647" s="8"/>
      <c r="B647" s="8"/>
      <c r="C647" s="278"/>
      <c r="D647" s="8"/>
      <c r="E647" s="8"/>
      <c r="F647" s="8"/>
      <c r="G647" s="8"/>
      <c r="H647" s="8"/>
      <c r="I647" s="8"/>
      <c r="J647" s="8"/>
      <c r="K647" s="8"/>
      <c r="L647" s="8"/>
    </row>
    <row r="648" spans="1:12" ht="14.25" customHeight="1">
      <c r="A648" s="8"/>
      <c r="B648" s="8"/>
      <c r="C648" s="278"/>
      <c r="D648" s="8"/>
      <c r="E648" s="8"/>
      <c r="F648" s="8"/>
      <c r="G648" s="8"/>
      <c r="H648" s="8"/>
      <c r="I648" s="8"/>
      <c r="J648" s="8"/>
      <c r="K648" s="8"/>
      <c r="L648" s="8"/>
    </row>
    <row r="649" spans="1:12" ht="14.25" customHeight="1">
      <c r="A649" s="8"/>
      <c r="B649" s="8"/>
      <c r="C649" s="278"/>
      <c r="D649" s="8"/>
      <c r="E649" s="8"/>
      <c r="F649" s="8"/>
      <c r="G649" s="8"/>
      <c r="H649" s="8"/>
      <c r="I649" s="8"/>
      <c r="J649" s="8"/>
      <c r="K649" s="8"/>
      <c r="L649" s="8"/>
    </row>
    <row r="650" spans="1:12" ht="14.25" customHeight="1">
      <c r="A650" s="8"/>
      <c r="B650" s="8"/>
      <c r="C650" s="278"/>
      <c r="D650" s="8"/>
      <c r="E650" s="8"/>
      <c r="F650" s="8"/>
      <c r="G650" s="8"/>
      <c r="H650" s="8"/>
      <c r="I650" s="8"/>
      <c r="J650" s="8"/>
      <c r="K650" s="8"/>
      <c r="L650" s="8"/>
    </row>
    <row r="651" spans="1:12" ht="14.25" customHeight="1">
      <c r="A651" s="8"/>
      <c r="B651" s="8"/>
      <c r="C651" s="278"/>
      <c r="D651" s="8"/>
      <c r="E651" s="8"/>
      <c r="F651" s="8"/>
      <c r="G651" s="8"/>
      <c r="H651" s="8"/>
      <c r="I651" s="8"/>
      <c r="J651" s="8"/>
      <c r="K651" s="8"/>
      <c r="L651" s="8"/>
    </row>
    <row r="652" spans="1:12" ht="14.25" customHeight="1">
      <c r="A652" s="8"/>
      <c r="B652" s="8"/>
      <c r="C652" s="278"/>
      <c r="D652" s="8"/>
      <c r="E652" s="8"/>
      <c r="F652" s="8"/>
      <c r="G652" s="8"/>
      <c r="H652" s="8"/>
      <c r="I652" s="8"/>
      <c r="J652" s="8"/>
      <c r="K652" s="8"/>
      <c r="L652" s="8"/>
    </row>
    <row r="653" spans="1:12" ht="14.25" customHeight="1">
      <c r="A653" s="8"/>
      <c r="B653" s="8"/>
      <c r="C653" s="278"/>
      <c r="D653" s="8"/>
      <c r="E653" s="8"/>
      <c r="F653" s="8"/>
      <c r="G653" s="8"/>
      <c r="H653" s="8"/>
      <c r="I653" s="8"/>
      <c r="J653" s="8"/>
      <c r="K653" s="8"/>
      <c r="L653" s="8"/>
    </row>
    <row r="654" spans="1:12" ht="14.25" customHeight="1">
      <c r="A654" s="8"/>
      <c r="B654" s="8"/>
      <c r="C654" s="278"/>
      <c r="D654" s="8"/>
      <c r="E654" s="8"/>
      <c r="F654" s="8"/>
      <c r="G654" s="8"/>
      <c r="H654" s="8"/>
      <c r="I654" s="8"/>
      <c r="J654" s="8"/>
      <c r="K654" s="8"/>
      <c r="L654" s="8"/>
    </row>
    <row r="655" spans="1:12" ht="14.25" customHeight="1">
      <c r="A655" s="8"/>
      <c r="B655" s="8"/>
      <c r="C655" s="278"/>
      <c r="D655" s="8"/>
      <c r="E655" s="8"/>
      <c r="F655" s="8"/>
      <c r="G655" s="8"/>
      <c r="H655" s="8"/>
      <c r="I655" s="8"/>
      <c r="J655" s="8"/>
      <c r="K655" s="8"/>
      <c r="L655" s="8"/>
    </row>
    <row r="656" spans="1:12" ht="14.25" customHeight="1">
      <c r="A656" s="8"/>
      <c r="B656" s="8"/>
      <c r="C656" s="278"/>
      <c r="D656" s="8"/>
      <c r="E656" s="8"/>
      <c r="F656" s="8"/>
      <c r="G656" s="8"/>
      <c r="H656" s="8"/>
      <c r="I656" s="8"/>
      <c r="J656" s="8"/>
      <c r="K656" s="8"/>
      <c r="L656" s="8"/>
    </row>
    <row r="657" spans="1:12" ht="14.25" customHeight="1">
      <c r="A657" s="8"/>
      <c r="B657" s="8"/>
      <c r="C657" s="278"/>
      <c r="D657" s="8"/>
      <c r="E657" s="8"/>
      <c r="F657" s="8"/>
      <c r="G657" s="8"/>
      <c r="H657" s="8"/>
      <c r="I657" s="8"/>
      <c r="J657" s="8"/>
      <c r="K657" s="8"/>
      <c r="L657" s="8"/>
    </row>
    <row r="658" spans="1:12" ht="14.25" customHeight="1">
      <c r="A658" s="8"/>
      <c r="B658" s="8"/>
      <c r="C658" s="278"/>
      <c r="D658" s="8"/>
      <c r="E658" s="8"/>
      <c r="F658" s="8"/>
      <c r="G658" s="8"/>
      <c r="H658" s="8"/>
      <c r="I658" s="8"/>
      <c r="J658" s="8"/>
      <c r="K658" s="8"/>
      <c r="L658" s="8"/>
    </row>
    <row r="659" spans="1:12" ht="14.25" customHeight="1">
      <c r="A659" s="8"/>
      <c r="B659" s="8"/>
      <c r="C659" s="278"/>
      <c r="D659" s="8"/>
      <c r="E659" s="8"/>
      <c r="F659" s="8"/>
      <c r="G659" s="8"/>
      <c r="H659" s="8"/>
      <c r="I659" s="8"/>
      <c r="J659" s="8"/>
      <c r="K659" s="8"/>
      <c r="L659" s="8"/>
    </row>
    <row r="660" spans="1:12" ht="14.25" customHeight="1">
      <c r="A660" s="8"/>
      <c r="B660" s="8"/>
      <c r="C660" s="278"/>
      <c r="D660" s="8"/>
      <c r="E660" s="8"/>
      <c r="F660" s="8"/>
      <c r="G660" s="8"/>
      <c r="H660" s="8"/>
      <c r="I660" s="8"/>
      <c r="J660" s="8"/>
      <c r="K660" s="8"/>
      <c r="L660" s="8"/>
    </row>
    <row r="661" spans="1:12" ht="14.25" customHeight="1">
      <c r="A661" s="8"/>
      <c r="B661" s="8"/>
      <c r="C661" s="278"/>
      <c r="D661" s="8"/>
      <c r="E661" s="8"/>
      <c r="F661" s="8"/>
      <c r="G661" s="8"/>
      <c r="H661" s="8"/>
      <c r="I661" s="8"/>
      <c r="J661" s="8"/>
      <c r="K661" s="8"/>
      <c r="L661" s="8"/>
    </row>
    <row r="662" spans="1:12" ht="14.25" customHeight="1">
      <c r="A662" s="8"/>
      <c r="B662" s="8"/>
      <c r="C662" s="278"/>
      <c r="D662" s="8"/>
      <c r="E662" s="8"/>
      <c r="F662" s="8"/>
      <c r="G662" s="8"/>
      <c r="H662" s="8"/>
      <c r="I662" s="8"/>
      <c r="J662" s="8"/>
      <c r="K662" s="8"/>
      <c r="L662" s="8"/>
    </row>
    <row r="663" spans="1:12" ht="14.25" customHeight="1">
      <c r="A663" s="8"/>
      <c r="B663" s="8"/>
      <c r="C663" s="278"/>
      <c r="D663" s="8"/>
      <c r="E663" s="8"/>
      <c r="F663" s="8"/>
      <c r="G663" s="8"/>
      <c r="H663" s="8"/>
      <c r="I663" s="8"/>
      <c r="J663" s="8"/>
      <c r="K663" s="8"/>
      <c r="L663" s="8"/>
    </row>
    <row r="664" spans="1:12" ht="14.25" customHeight="1">
      <c r="A664" s="8"/>
      <c r="B664" s="8"/>
      <c r="C664" s="278"/>
      <c r="D664" s="8"/>
      <c r="E664" s="8"/>
      <c r="F664" s="8"/>
      <c r="G664" s="8"/>
      <c r="H664" s="8"/>
      <c r="I664" s="8"/>
      <c r="J664" s="8"/>
      <c r="K664" s="8"/>
      <c r="L664" s="8"/>
    </row>
    <row r="665" spans="1:12" ht="14.25" customHeight="1">
      <c r="A665" s="8"/>
      <c r="B665" s="8"/>
      <c r="C665" s="278"/>
      <c r="D665" s="8"/>
      <c r="E665" s="8"/>
      <c r="F665" s="8"/>
      <c r="G665" s="8"/>
      <c r="H665" s="8"/>
      <c r="I665" s="8"/>
      <c r="J665" s="8"/>
      <c r="K665" s="8"/>
      <c r="L665" s="8"/>
    </row>
    <row r="666" spans="1:12" ht="14.25" customHeight="1">
      <c r="A666" s="8"/>
      <c r="B666" s="8"/>
      <c r="C666" s="278"/>
      <c r="D666" s="8"/>
      <c r="E666" s="8"/>
      <c r="F666" s="8"/>
      <c r="G666" s="8"/>
      <c r="H666" s="8"/>
      <c r="I666" s="8"/>
      <c r="J666" s="8"/>
      <c r="K666" s="8"/>
      <c r="L666" s="8"/>
    </row>
    <row r="667" spans="1:12" ht="14.25" customHeight="1">
      <c r="A667" s="8"/>
      <c r="B667" s="8"/>
      <c r="C667" s="278"/>
      <c r="D667" s="8"/>
      <c r="E667" s="8"/>
      <c r="F667" s="8"/>
      <c r="G667" s="8"/>
      <c r="H667" s="8"/>
      <c r="I667" s="8"/>
      <c r="J667" s="8"/>
      <c r="K667" s="8"/>
      <c r="L667" s="8"/>
    </row>
    <row r="668" spans="1:12" ht="14.25" customHeight="1">
      <c r="A668" s="8"/>
      <c r="B668" s="8"/>
      <c r="C668" s="278"/>
      <c r="D668" s="8"/>
      <c r="E668" s="8"/>
      <c r="F668" s="8"/>
      <c r="G668" s="8"/>
      <c r="H668" s="8"/>
      <c r="I668" s="8"/>
      <c r="J668" s="8"/>
      <c r="K668" s="8"/>
      <c r="L668" s="8"/>
    </row>
    <row r="669" spans="1:12" ht="14.25" customHeight="1">
      <c r="A669" s="8"/>
      <c r="B669" s="8"/>
      <c r="C669" s="278"/>
      <c r="D669" s="8"/>
      <c r="E669" s="8"/>
      <c r="F669" s="8"/>
      <c r="G669" s="8"/>
      <c r="H669" s="8"/>
      <c r="I669" s="8"/>
      <c r="J669" s="8"/>
      <c r="K669" s="8"/>
      <c r="L669" s="8"/>
    </row>
    <row r="670" spans="1:12" ht="14.25" customHeight="1">
      <c r="A670" s="8"/>
      <c r="B670" s="8"/>
      <c r="C670" s="278"/>
      <c r="D670" s="8"/>
      <c r="E670" s="8"/>
      <c r="F670" s="8"/>
      <c r="G670" s="8"/>
      <c r="H670" s="8"/>
      <c r="I670" s="8"/>
      <c r="J670" s="8"/>
      <c r="K670" s="8"/>
      <c r="L670" s="8"/>
    </row>
    <row r="671" spans="1:12" ht="14.25" customHeight="1">
      <c r="A671" s="8"/>
      <c r="B671" s="8"/>
      <c r="C671" s="278"/>
      <c r="D671" s="8"/>
      <c r="E671" s="8"/>
      <c r="F671" s="8"/>
      <c r="G671" s="8"/>
      <c r="H671" s="8"/>
      <c r="I671" s="8"/>
      <c r="J671" s="8"/>
      <c r="K671" s="8"/>
      <c r="L671" s="8"/>
    </row>
    <row r="672" spans="1:12" ht="14.25" customHeight="1">
      <c r="A672" s="8"/>
      <c r="B672" s="8"/>
      <c r="C672" s="278"/>
      <c r="D672" s="8"/>
      <c r="E672" s="8"/>
      <c r="F672" s="8"/>
      <c r="G672" s="8"/>
      <c r="H672" s="8"/>
      <c r="I672" s="8"/>
      <c r="J672" s="8"/>
      <c r="K672" s="8"/>
      <c r="L672" s="8"/>
    </row>
    <row r="673" spans="1:12" ht="14.25" customHeight="1">
      <c r="A673" s="8"/>
      <c r="B673" s="8"/>
      <c r="C673" s="278"/>
      <c r="D673" s="8"/>
      <c r="E673" s="8"/>
      <c r="F673" s="8"/>
      <c r="G673" s="8"/>
      <c r="H673" s="8"/>
      <c r="I673" s="8"/>
      <c r="J673" s="8"/>
      <c r="K673" s="8"/>
      <c r="L673" s="8"/>
    </row>
    <row r="674" spans="1:12" ht="14.25" customHeight="1">
      <c r="A674" s="8"/>
      <c r="B674" s="8"/>
      <c r="C674" s="278"/>
      <c r="D674" s="8"/>
      <c r="E674" s="8"/>
      <c r="F674" s="8"/>
      <c r="G674" s="8"/>
      <c r="H674" s="8"/>
      <c r="I674" s="8"/>
      <c r="J674" s="8"/>
      <c r="K674" s="8"/>
      <c r="L674" s="8"/>
    </row>
    <row r="675" spans="1:12" ht="14.25" customHeight="1">
      <c r="A675" s="8"/>
      <c r="B675" s="8"/>
      <c r="C675" s="278"/>
      <c r="D675" s="8"/>
      <c r="E675" s="8"/>
      <c r="F675" s="8"/>
      <c r="G675" s="8"/>
      <c r="H675" s="8"/>
      <c r="I675" s="8"/>
      <c r="J675" s="8"/>
      <c r="K675" s="8"/>
      <c r="L675" s="8"/>
    </row>
    <row r="676" spans="1:12" ht="14.25" customHeight="1">
      <c r="A676" s="8"/>
      <c r="B676" s="8"/>
      <c r="C676" s="278"/>
      <c r="D676" s="8"/>
      <c r="E676" s="8"/>
      <c r="F676" s="8"/>
      <c r="G676" s="8"/>
      <c r="H676" s="8"/>
      <c r="I676" s="8"/>
      <c r="J676" s="8"/>
      <c r="K676" s="8"/>
      <c r="L676" s="8"/>
    </row>
    <row r="677" spans="1:12" ht="14.25" customHeight="1">
      <c r="A677" s="8"/>
      <c r="B677" s="8"/>
      <c r="C677" s="278"/>
      <c r="D677" s="8"/>
      <c r="E677" s="8"/>
      <c r="F677" s="8"/>
      <c r="G677" s="8"/>
      <c r="H677" s="8"/>
      <c r="I677" s="8"/>
      <c r="J677" s="8"/>
      <c r="K677" s="8"/>
      <c r="L677" s="8"/>
    </row>
    <row r="678" spans="1:12" ht="14.25" customHeight="1">
      <c r="A678" s="8"/>
      <c r="B678" s="8"/>
      <c r="C678" s="278"/>
      <c r="D678" s="8"/>
      <c r="E678" s="8"/>
      <c r="F678" s="8"/>
      <c r="G678" s="8"/>
      <c r="H678" s="8"/>
      <c r="I678" s="8"/>
      <c r="J678" s="8"/>
      <c r="K678" s="8"/>
      <c r="L678" s="8"/>
    </row>
    <row r="679" spans="1:12" ht="14.25" customHeight="1">
      <c r="A679" s="8"/>
      <c r="B679" s="8"/>
      <c r="C679" s="278"/>
      <c r="D679" s="8"/>
      <c r="E679" s="8"/>
      <c r="F679" s="8"/>
      <c r="G679" s="8"/>
      <c r="H679" s="8"/>
      <c r="I679" s="8"/>
      <c r="J679" s="8"/>
      <c r="K679" s="8"/>
      <c r="L679" s="8"/>
    </row>
    <row r="680" spans="1:12" ht="14.25" customHeight="1">
      <c r="A680" s="8"/>
      <c r="B680" s="8"/>
      <c r="C680" s="278"/>
      <c r="D680" s="8"/>
      <c r="E680" s="8"/>
      <c r="F680" s="8"/>
      <c r="G680" s="8"/>
      <c r="H680" s="8"/>
      <c r="I680" s="8"/>
      <c r="J680" s="8"/>
      <c r="K680" s="8"/>
      <c r="L680" s="8"/>
    </row>
    <row r="681" spans="1:12" ht="14.25" customHeight="1">
      <c r="A681" s="8"/>
      <c r="B681" s="8"/>
      <c r="C681" s="278"/>
      <c r="D681" s="8"/>
      <c r="E681" s="8"/>
      <c r="F681" s="8"/>
      <c r="G681" s="8"/>
      <c r="H681" s="8"/>
      <c r="I681" s="8"/>
      <c r="J681" s="8"/>
      <c r="K681" s="8"/>
      <c r="L681" s="8"/>
    </row>
    <row r="682" spans="1:12" ht="14.25" customHeight="1">
      <c r="A682" s="8"/>
      <c r="B682" s="8"/>
      <c r="C682" s="278"/>
      <c r="D682" s="8"/>
      <c r="E682" s="8"/>
      <c r="F682" s="8"/>
      <c r="G682" s="8"/>
      <c r="H682" s="8"/>
      <c r="I682" s="8"/>
      <c r="J682" s="8"/>
      <c r="K682" s="8"/>
      <c r="L682" s="8"/>
    </row>
    <row r="683" spans="1:12" ht="14.25" customHeight="1">
      <c r="A683" s="8"/>
      <c r="B683" s="8"/>
      <c r="C683" s="278"/>
      <c r="D683" s="8"/>
      <c r="E683" s="8"/>
      <c r="F683" s="8"/>
      <c r="G683" s="8"/>
      <c r="H683" s="8"/>
      <c r="I683" s="8"/>
      <c r="J683" s="8"/>
      <c r="K683" s="8"/>
      <c r="L683" s="8"/>
    </row>
    <row r="684" spans="1:12" ht="14.25" customHeight="1">
      <c r="A684" s="8"/>
      <c r="B684" s="8"/>
      <c r="C684" s="27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4.25" customHeight="1">
      <c r="A685" s="8"/>
      <c r="B685" s="8"/>
      <c r="C685" s="278"/>
      <c r="D685" s="8"/>
      <c r="E685" s="8"/>
      <c r="F685" s="8"/>
      <c r="G685" s="8"/>
      <c r="H685" s="8"/>
      <c r="I685" s="8"/>
      <c r="J685" s="8"/>
      <c r="K685" s="8"/>
      <c r="L685" s="8"/>
    </row>
    <row r="686" spans="1:12" ht="14.25" customHeight="1">
      <c r="A686" s="8"/>
      <c r="B686" s="8"/>
      <c r="C686" s="278"/>
      <c r="D686" s="8"/>
      <c r="E686" s="8"/>
      <c r="F686" s="8"/>
      <c r="G686" s="8"/>
      <c r="H686" s="8"/>
      <c r="I686" s="8"/>
      <c r="J686" s="8"/>
      <c r="K686" s="8"/>
      <c r="L686" s="8"/>
    </row>
    <row r="687" spans="1:12" ht="14.25" customHeight="1">
      <c r="A687" s="8"/>
      <c r="B687" s="8"/>
      <c r="C687" s="278"/>
      <c r="D687" s="8"/>
      <c r="E687" s="8"/>
      <c r="F687" s="8"/>
      <c r="G687" s="8"/>
      <c r="H687" s="8"/>
      <c r="I687" s="8"/>
      <c r="J687" s="8"/>
      <c r="K687" s="8"/>
      <c r="L687" s="8"/>
    </row>
    <row r="688" spans="1:12" ht="14.25" customHeight="1">
      <c r="A688" s="8"/>
      <c r="B688" s="8"/>
      <c r="C688" s="278"/>
      <c r="D688" s="8"/>
      <c r="E688" s="8"/>
      <c r="F688" s="8"/>
      <c r="G688" s="8"/>
      <c r="H688" s="8"/>
      <c r="I688" s="8"/>
      <c r="J688" s="8"/>
      <c r="K688" s="8"/>
      <c r="L688" s="8"/>
    </row>
    <row r="689" spans="1:12" ht="14.25" customHeight="1">
      <c r="A689" s="8"/>
      <c r="B689" s="8"/>
      <c r="C689" s="278"/>
      <c r="D689" s="8"/>
      <c r="E689" s="8"/>
      <c r="F689" s="8"/>
      <c r="G689" s="8"/>
      <c r="H689" s="8"/>
      <c r="I689" s="8"/>
      <c r="J689" s="8"/>
      <c r="K689" s="8"/>
      <c r="L689" s="8"/>
    </row>
    <row r="690" spans="1:12" ht="14.25" customHeight="1">
      <c r="A690" s="8"/>
      <c r="B690" s="8"/>
      <c r="C690" s="278"/>
      <c r="D690" s="8"/>
      <c r="E690" s="8"/>
      <c r="F690" s="8"/>
      <c r="G690" s="8"/>
      <c r="H690" s="8"/>
      <c r="I690" s="8"/>
      <c r="J690" s="8"/>
      <c r="K690" s="8"/>
      <c r="L690" s="8"/>
    </row>
    <row r="691" spans="1:12" ht="14.25" customHeight="1">
      <c r="A691" s="8"/>
      <c r="B691" s="8"/>
      <c r="C691" s="278"/>
      <c r="D691" s="8"/>
      <c r="E691" s="8"/>
      <c r="F691" s="8"/>
      <c r="G691" s="8"/>
      <c r="H691" s="8"/>
      <c r="I691" s="8"/>
      <c r="J691" s="8"/>
      <c r="K691" s="8"/>
      <c r="L691" s="8"/>
    </row>
    <row r="692" spans="1:12" ht="14.25" customHeight="1">
      <c r="A692" s="8"/>
      <c r="B692" s="8"/>
      <c r="C692" s="278"/>
      <c r="D692" s="8"/>
      <c r="E692" s="8"/>
      <c r="F692" s="8"/>
      <c r="G692" s="8"/>
      <c r="H692" s="8"/>
      <c r="I692" s="8"/>
      <c r="J692" s="8"/>
      <c r="K692" s="8"/>
      <c r="L692" s="8"/>
    </row>
    <row r="693" spans="1:12" ht="14.25" customHeight="1">
      <c r="A693" s="8"/>
      <c r="B693" s="8"/>
      <c r="C693" s="278"/>
      <c r="D693" s="8"/>
      <c r="E693" s="8"/>
      <c r="F693" s="8"/>
      <c r="G693" s="8"/>
      <c r="H693" s="8"/>
      <c r="I693" s="8"/>
      <c r="J693" s="8"/>
      <c r="K693" s="8"/>
      <c r="L693" s="8"/>
    </row>
    <row r="694" spans="1:12" ht="14.25" customHeight="1">
      <c r="A694" s="8"/>
      <c r="B694" s="8"/>
      <c r="C694" s="278"/>
      <c r="D694" s="8"/>
      <c r="E694" s="8"/>
      <c r="F694" s="8"/>
      <c r="G694" s="8"/>
      <c r="H694" s="8"/>
      <c r="I694" s="8"/>
      <c r="J694" s="8"/>
      <c r="K694" s="8"/>
      <c r="L694" s="8"/>
    </row>
    <row r="695" spans="1:12" ht="14.25" customHeight="1">
      <c r="A695" s="8"/>
      <c r="B695" s="8"/>
      <c r="C695" s="278"/>
      <c r="D695" s="8"/>
      <c r="E695" s="8"/>
      <c r="F695" s="8"/>
      <c r="G695" s="8"/>
      <c r="H695" s="8"/>
      <c r="I695" s="8"/>
      <c r="J695" s="8"/>
      <c r="K695" s="8"/>
      <c r="L695" s="8"/>
    </row>
    <row r="696" spans="1:12" ht="14.25" customHeight="1">
      <c r="A696" s="8"/>
      <c r="B696" s="8"/>
      <c r="C696" s="278"/>
      <c r="D696" s="8"/>
      <c r="E696" s="8"/>
      <c r="F696" s="8"/>
      <c r="G696" s="8"/>
      <c r="H696" s="8"/>
      <c r="I696" s="8"/>
      <c r="J696" s="8"/>
      <c r="K696" s="8"/>
      <c r="L696" s="8"/>
    </row>
    <row r="697" spans="1:12" ht="14.25" customHeight="1">
      <c r="A697" s="8"/>
      <c r="B697" s="8"/>
      <c r="C697" s="278"/>
      <c r="D697" s="8"/>
      <c r="E697" s="8"/>
      <c r="F697" s="8"/>
      <c r="G697" s="8"/>
      <c r="H697" s="8"/>
      <c r="I697" s="8"/>
      <c r="J697" s="8"/>
      <c r="K697" s="8"/>
      <c r="L697" s="8"/>
    </row>
    <row r="698" spans="1:12" ht="14.25" customHeight="1">
      <c r="A698" s="8"/>
      <c r="B698" s="8"/>
      <c r="C698" s="278"/>
      <c r="D698" s="8"/>
      <c r="E698" s="8"/>
      <c r="F698" s="8"/>
      <c r="G698" s="8"/>
      <c r="H698" s="8"/>
      <c r="I698" s="8"/>
      <c r="J698" s="8"/>
      <c r="K698" s="8"/>
      <c r="L698" s="8"/>
    </row>
    <row r="699" spans="1:12" ht="14.25" customHeight="1">
      <c r="A699" s="8"/>
      <c r="B699" s="8"/>
      <c r="C699" s="278"/>
      <c r="D699" s="8"/>
      <c r="E699" s="8"/>
      <c r="F699" s="8"/>
      <c r="G699" s="8"/>
      <c r="H699" s="8"/>
      <c r="I699" s="8"/>
      <c r="J699" s="8"/>
      <c r="K699" s="8"/>
      <c r="L699" s="8"/>
    </row>
    <row r="700" spans="1:12" ht="14.25" customHeight="1">
      <c r="A700" s="8"/>
      <c r="B700" s="8"/>
      <c r="C700" s="278"/>
      <c r="D700" s="8"/>
      <c r="E700" s="8"/>
      <c r="F700" s="8"/>
      <c r="G700" s="8"/>
      <c r="H700" s="8"/>
      <c r="I700" s="8"/>
      <c r="J700" s="8"/>
      <c r="K700" s="8"/>
      <c r="L700" s="8"/>
    </row>
    <row r="701" spans="1:12" ht="14.25" customHeight="1">
      <c r="A701" s="8"/>
      <c r="B701" s="8"/>
      <c r="C701" s="278"/>
      <c r="D701" s="8"/>
      <c r="E701" s="8"/>
      <c r="F701" s="8"/>
      <c r="G701" s="8"/>
      <c r="H701" s="8"/>
      <c r="I701" s="8"/>
      <c r="J701" s="8"/>
      <c r="K701" s="8"/>
      <c r="L701" s="8"/>
    </row>
    <row r="702" spans="1:12" ht="14.25" customHeight="1">
      <c r="A702" s="8"/>
      <c r="B702" s="8"/>
      <c r="C702" s="278"/>
      <c r="D702" s="8"/>
      <c r="E702" s="8"/>
      <c r="F702" s="8"/>
      <c r="G702" s="8"/>
      <c r="H702" s="8"/>
      <c r="I702" s="8"/>
      <c r="J702" s="8"/>
      <c r="K702" s="8"/>
      <c r="L702" s="8"/>
    </row>
    <row r="703" spans="1:12" ht="14.25" customHeight="1">
      <c r="A703" s="8"/>
      <c r="B703" s="8"/>
      <c r="C703" s="278"/>
      <c r="D703" s="8"/>
      <c r="E703" s="8"/>
      <c r="F703" s="8"/>
      <c r="G703" s="8"/>
      <c r="H703" s="8"/>
      <c r="I703" s="8"/>
      <c r="J703" s="8"/>
      <c r="K703" s="8"/>
      <c r="L703" s="8"/>
    </row>
    <row r="704" spans="1:12" ht="14.25" customHeight="1">
      <c r="A704" s="8"/>
      <c r="B704" s="8"/>
      <c r="C704" s="278"/>
      <c r="D704" s="8"/>
      <c r="E704" s="8"/>
      <c r="F704" s="8"/>
      <c r="G704" s="8"/>
      <c r="H704" s="8"/>
      <c r="I704" s="8"/>
      <c r="J704" s="8"/>
      <c r="K704" s="8"/>
      <c r="L704" s="8"/>
    </row>
    <row r="705" spans="1:12" ht="14.25" customHeight="1">
      <c r="A705" s="8"/>
      <c r="B705" s="8"/>
      <c r="C705" s="278"/>
      <c r="D705" s="8"/>
      <c r="E705" s="8"/>
      <c r="F705" s="8"/>
      <c r="G705" s="8"/>
      <c r="H705" s="8"/>
      <c r="I705" s="8"/>
      <c r="J705" s="8"/>
      <c r="K705" s="8"/>
      <c r="L705" s="8"/>
    </row>
    <row r="706" spans="1:12" ht="14.25" customHeight="1">
      <c r="A706" s="8"/>
      <c r="B706" s="8"/>
      <c r="C706" s="278"/>
      <c r="D706" s="8"/>
      <c r="E706" s="8"/>
      <c r="F706" s="8"/>
      <c r="G706" s="8"/>
      <c r="H706" s="8"/>
      <c r="I706" s="8"/>
      <c r="J706" s="8"/>
      <c r="K706" s="8"/>
      <c r="L706" s="8"/>
    </row>
    <row r="707" spans="1:12" ht="14.25" customHeight="1">
      <c r="A707" s="8"/>
      <c r="B707" s="8"/>
      <c r="C707" s="278"/>
      <c r="D707" s="8"/>
      <c r="E707" s="8"/>
      <c r="F707" s="8"/>
      <c r="G707" s="8"/>
      <c r="H707" s="8"/>
      <c r="I707" s="8"/>
      <c r="J707" s="8"/>
      <c r="K707" s="8"/>
      <c r="L707" s="8"/>
    </row>
    <row r="708" spans="1:12" ht="14.25" customHeight="1">
      <c r="A708" s="8"/>
      <c r="B708" s="8"/>
      <c r="C708" s="278"/>
      <c r="D708" s="8"/>
      <c r="E708" s="8"/>
      <c r="F708" s="8"/>
      <c r="G708" s="8"/>
      <c r="H708" s="8"/>
      <c r="I708" s="8"/>
      <c r="J708" s="8"/>
      <c r="K708" s="8"/>
      <c r="L708" s="8"/>
    </row>
    <row r="709" spans="1:12" ht="14.25" customHeight="1">
      <c r="A709" s="8"/>
      <c r="B709" s="8"/>
      <c r="C709" s="27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14.25" customHeight="1">
      <c r="A710" s="8"/>
      <c r="B710" s="8"/>
      <c r="C710" s="27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14.25" customHeight="1">
      <c r="A711" s="8"/>
      <c r="B711" s="8"/>
      <c r="C711" s="278"/>
      <c r="D711" s="8"/>
      <c r="E711" s="8"/>
      <c r="F711" s="8"/>
      <c r="G711" s="8"/>
      <c r="H711" s="8"/>
      <c r="I711" s="8"/>
      <c r="J711" s="8"/>
      <c r="K711" s="8"/>
      <c r="L711" s="8"/>
    </row>
    <row r="712" spans="1:12" ht="14.25" customHeight="1">
      <c r="A712" s="8"/>
      <c r="B712" s="8"/>
      <c r="C712" s="278"/>
      <c r="D712" s="8"/>
      <c r="E712" s="8"/>
      <c r="F712" s="8"/>
      <c r="G712" s="8"/>
      <c r="H712" s="8"/>
      <c r="I712" s="8"/>
      <c r="J712" s="8"/>
      <c r="K712" s="8"/>
      <c r="L712" s="8"/>
    </row>
    <row r="713" spans="1:12" ht="14.25" customHeight="1">
      <c r="A713" s="8"/>
      <c r="B713" s="8"/>
      <c r="C713" s="278"/>
      <c r="D713" s="8"/>
      <c r="E713" s="8"/>
      <c r="F713" s="8"/>
      <c r="G713" s="8"/>
      <c r="H713" s="8"/>
      <c r="I713" s="8"/>
      <c r="J713" s="8"/>
      <c r="K713" s="8"/>
      <c r="L713" s="8"/>
    </row>
    <row r="714" spans="1:12" ht="14.25" customHeight="1">
      <c r="A714" s="8"/>
      <c r="B714" s="8"/>
      <c r="C714" s="278"/>
      <c r="D714" s="8"/>
      <c r="E714" s="8"/>
      <c r="F714" s="8"/>
      <c r="G714" s="8"/>
      <c r="H714" s="8"/>
      <c r="I714" s="8"/>
      <c r="J714" s="8"/>
      <c r="K714" s="8"/>
      <c r="L714" s="8"/>
    </row>
    <row r="715" spans="1:12" ht="14.25" customHeight="1">
      <c r="A715" s="8"/>
      <c r="B715" s="8"/>
      <c r="C715" s="278"/>
      <c r="D715" s="8"/>
      <c r="E715" s="8"/>
      <c r="F715" s="8"/>
      <c r="G715" s="8"/>
      <c r="H715" s="8"/>
      <c r="I715" s="8"/>
      <c r="J715" s="8"/>
      <c r="K715" s="8"/>
      <c r="L715" s="8"/>
    </row>
    <row r="716" spans="1:12" ht="14.25" customHeight="1">
      <c r="A716" s="8"/>
      <c r="B716" s="8"/>
      <c r="C716" s="27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14.25" customHeight="1">
      <c r="A717" s="8"/>
      <c r="B717" s="8"/>
      <c r="C717" s="278"/>
      <c r="D717" s="8"/>
      <c r="E717" s="8"/>
      <c r="F717" s="8"/>
      <c r="G717" s="8"/>
      <c r="H717" s="8"/>
      <c r="I717" s="8"/>
      <c r="J717" s="8"/>
      <c r="K717" s="8"/>
      <c r="L717" s="8"/>
    </row>
    <row r="718" spans="1:12" ht="14.25" customHeight="1">
      <c r="A718" s="8"/>
      <c r="B718" s="8"/>
      <c r="C718" s="278"/>
      <c r="D718" s="8"/>
      <c r="E718" s="8"/>
      <c r="F718" s="8"/>
      <c r="G718" s="8"/>
      <c r="H718" s="8"/>
      <c r="I718" s="8"/>
      <c r="J718" s="8"/>
      <c r="K718" s="8"/>
      <c r="L718" s="8"/>
    </row>
    <row r="719" spans="1:12" ht="14.25" customHeight="1">
      <c r="A719" s="8"/>
      <c r="B719" s="8"/>
      <c r="C719" s="278"/>
      <c r="D719" s="8"/>
      <c r="E719" s="8"/>
      <c r="F719" s="8"/>
      <c r="G719" s="8"/>
      <c r="H719" s="8"/>
      <c r="I719" s="8"/>
      <c r="J719" s="8"/>
      <c r="K719" s="8"/>
      <c r="L719" s="8"/>
    </row>
    <row r="720" spans="1:12" ht="14.25" customHeight="1">
      <c r="A720" s="8"/>
      <c r="B720" s="8"/>
      <c r="C720" s="278"/>
      <c r="D720" s="8"/>
      <c r="E720" s="8"/>
      <c r="F720" s="8"/>
      <c r="G720" s="8"/>
      <c r="H720" s="8"/>
      <c r="I720" s="8"/>
      <c r="J720" s="8"/>
      <c r="K720" s="8"/>
      <c r="L720" s="8"/>
    </row>
    <row r="721" spans="1:12" ht="14.25" customHeight="1">
      <c r="A721" s="8"/>
      <c r="B721" s="8"/>
      <c r="C721" s="278"/>
      <c r="D721" s="8"/>
      <c r="E721" s="8"/>
      <c r="F721" s="8"/>
      <c r="G721" s="8"/>
      <c r="H721" s="8"/>
      <c r="I721" s="8"/>
      <c r="J721" s="8"/>
      <c r="K721" s="8"/>
      <c r="L721" s="8"/>
    </row>
    <row r="722" spans="1:12" ht="14.25" customHeight="1">
      <c r="A722" s="8"/>
      <c r="B722" s="8"/>
      <c r="C722" s="278"/>
      <c r="D722" s="8"/>
      <c r="E722" s="8"/>
      <c r="F722" s="8"/>
      <c r="G722" s="8"/>
      <c r="H722" s="8"/>
      <c r="I722" s="8"/>
      <c r="J722" s="8"/>
      <c r="K722" s="8"/>
      <c r="L722" s="8"/>
    </row>
    <row r="723" spans="1:12" ht="14.25" customHeight="1">
      <c r="A723" s="8"/>
      <c r="B723" s="8"/>
      <c r="C723" s="278"/>
      <c r="D723" s="8"/>
      <c r="E723" s="8"/>
      <c r="F723" s="8"/>
      <c r="G723" s="8"/>
      <c r="H723" s="8"/>
      <c r="I723" s="8"/>
      <c r="J723" s="8"/>
      <c r="K723" s="8"/>
      <c r="L723" s="8"/>
    </row>
    <row r="724" spans="1:12" ht="14.25" customHeight="1">
      <c r="A724" s="8"/>
      <c r="B724" s="8"/>
      <c r="C724" s="278"/>
      <c r="D724" s="8"/>
      <c r="E724" s="8"/>
      <c r="F724" s="8"/>
      <c r="G724" s="8"/>
      <c r="H724" s="8"/>
      <c r="I724" s="8"/>
      <c r="J724" s="8"/>
      <c r="K724" s="8"/>
      <c r="L724" s="8"/>
    </row>
    <row r="725" spans="1:12" ht="14.25" customHeight="1">
      <c r="A725" s="8"/>
      <c r="B725" s="8"/>
      <c r="C725" s="278"/>
      <c r="D725" s="8"/>
      <c r="E725" s="8"/>
      <c r="F725" s="8"/>
      <c r="G725" s="8"/>
      <c r="H725" s="8"/>
      <c r="I725" s="8"/>
      <c r="J725" s="8"/>
      <c r="K725" s="8"/>
      <c r="L725" s="8"/>
    </row>
    <row r="726" spans="1:12" ht="14.25" customHeight="1">
      <c r="A726" s="8"/>
      <c r="B726" s="8"/>
      <c r="C726" s="27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14.25" customHeight="1">
      <c r="A727" s="8"/>
      <c r="B727" s="8"/>
      <c r="C727" s="27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14.25" customHeight="1">
      <c r="A728" s="8"/>
      <c r="B728" s="8"/>
      <c r="C728" s="27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14.25" customHeight="1">
      <c r="A729" s="8"/>
      <c r="B729" s="8"/>
      <c r="C729" s="278"/>
      <c r="D729" s="8"/>
      <c r="E729" s="8"/>
      <c r="F729" s="8"/>
      <c r="G729" s="8"/>
      <c r="H729" s="8"/>
      <c r="I729" s="8"/>
      <c r="J729" s="8"/>
      <c r="K729" s="8"/>
      <c r="L729" s="8"/>
    </row>
    <row r="730" spans="1:12" ht="14.25" customHeight="1">
      <c r="A730" s="8"/>
      <c r="B730" s="8"/>
      <c r="C730" s="27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14.25" customHeight="1">
      <c r="A731" s="8"/>
      <c r="B731" s="8"/>
      <c r="C731" s="27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14.25" customHeight="1">
      <c r="A732" s="8"/>
      <c r="B732" s="8"/>
      <c r="C732" s="27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14.25" customHeight="1">
      <c r="A733" s="8"/>
      <c r="B733" s="8"/>
      <c r="C733" s="27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14.25" customHeight="1">
      <c r="A734" s="8"/>
      <c r="B734" s="8"/>
      <c r="C734" s="278"/>
      <c r="D734" s="8"/>
      <c r="E734" s="8"/>
      <c r="F734" s="8"/>
      <c r="G734" s="8"/>
      <c r="H734" s="8"/>
      <c r="I734" s="8"/>
      <c r="J734" s="8"/>
      <c r="K734" s="8"/>
      <c r="L734" s="8"/>
    </row>
    <row r="735" spans="1:12" ht="14.25" customHeight="1">
      <c r="A735" s="8"/>
      <c r="B735" s="8"/>
      <c r="C735" s="278"/>
      <c r="D735" s="8"/>
      <c r="E735" s="8"/>
      <c r="F735" s="8"/>
      <c r="G735" s="8"/>
      <c r="H735" s="8"/>
      <c r="I735" s="8"/>
      <c r="J735" s="8"/>
      <c r="K735" s="8"/>
      <c r="L735" s="8"/>
    </row>
    <row r="736" spans="1:12" ht="14.25" customHeight="1">
      <c r="A736" s="8"/>
      <c r="B736" s="8"/>
      <c r="C736" s="278"/>
      <c r="D736" s="8"/>
      <c r="E736" s="8"/>
      <c r="F736" s="8"/>
      <c r="G736" s="8"/>
      <c r="H736" s="8"/>
      <c r="I736" s="8"/>
      <c r="J736" s="8"/>
      <c r="K736" s="8"/>
      <c r="L736" s="8"/>
    </row>
    <row r="737" spans="1:12" ht="14.25" customHeight="1">
      <c r="A737" s="8"/>
      <c r="B737" s="8"/>
      <c r="C737" s="27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14.25" customHeight="1">
      <c r="A738" s="8"/>
      <c r="B738" s="8"/>
      <c r="C738" s="278"/>
      <c r="D738" s="8"/>
      <c r="E738" s="8"/>
      <c r="F738" s="8"/>
      <c r="G738" s="8"/>
      <c r="H738" s="8"/>
      <c r="I738" s="8"/>
      <c r="J738" s="8"/>
      <c r="K738" s="8"/>
      <c r="L738" s="8"/>
    </row>
    <row r="739" spans="1:12" ht="14.25" customHeight="1">
      <c r="A739" s="8"/>
      <c r="B739" s="8"/>
      <c r="C739" s="278"/>
      <c r="D739" s="8"/>
      <c r="E739" s="8"/>
      <c r="F739" s="8"/>
      <c r="G739" s="8"/>
      <c r="H739" s="8"/>
      <c r="I739" s="8"/>
      <c r="J739" s="8"/>
      <c r="K739" s="8"/>
      <c r="L739" s="8"/>
    </row>
    <row r="740" spans="1:12" ht="14.25" customHeight="1">
      <c r="A740" s="8"/>
      <c r="B740" s="8"/>
      <c r="C740" s="27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14.25" customHeight="1">
      <c r="A741" s="8"/>
      <c r="B741" s="8"/>
      <c r="C741" s="278"/>
      <c r="D741" s="8"/>
      <c r="E741" s="8"/>
      <c r="F741" s="8"/>
      <c r="G741" s="8"/>
      <c r="H741" s="8"/>
      <c r="I741" s="8"/>
      <c r="J741" s="8"/>
      <c r="K741" s="8"/>
      <c r="L741" s="8"/>
    </row>
    <row r="742" spans="1:12" ht="14.25" customHeight="1">
      <c r="A742" s="8"/>
      <c r="B742" s="8"/>
      <c r="C742" s="278"/>
      <c r="D742" s="8"/>
      <c r="E742" s="8"/>
      <c r="F742" s="8"/>
      <c r="G742" s="8"/>
      <c r="H742" s="8"/>
      <c r="I742" s="8"/>
      <c r="J742" s="8"/>
      <c r="K742" s="8"/>
      <c r="L742" s="8"/>
    </row>
    <row r="743" spans="1:12" ht="14.25" customHeight="1">
      <c r="A743" s="8"/>
      <c r="B743" s="8"/>
      <c r="C743" s="278"/>
      <c r="D743" s="8"/>
      <c r="E743" s="8"/>
      <c r="F743" s="8"/>
      <c r="G743" s="8"/>
      <c r="H743" s="8"/>
      <c r="I743" s="8"/>
      <c r="J743" s="8"/>
      <c r="K743" s="8"/>
      <c r="L743" s="8"/>
    </row>
    <row r="744" spans="1:12" ht="14.25" customHeight="1">
      <c r="A744" s="8"/>
      <c r="B744" s="8"/>
      <c r="C744" s="278"/>
      <c r="D744" s="8"/>
      <c r="E744" s="8"/>
      <c r="F744" s="8"/>
      <c r="G744" s="8"/>
      <c r="H744" s="8"/>
      <c r="I744" s="8"/>
      <c r="J744" s="8"/>
      <c r="K744" s="8"/>
      <c r="L744" s="8"/>
    </row>
    <row r="745" spans="1:12" ht="14.25" customHeight="1">
      <c r="A745" s="8"/>
      <c r="B745" s="8"/>
      <c r="C745" s="278"/>
      <c r="D745" s="8"/>
      <c r="E745" s="8"/>
      <c r="F745" s="8"/>
      <c r="G745" s="8"/>
      <c r="H745" s="8"/>
      <c r="I745" s="8"/>
      <c r="J745" s="8"/>
      <c r="K745" s="8"/>
      <c r="L745" s="8"/>
    </row>
    <row r="746" spans="1:12" ht="14.25" customHeight="1">
      <c r="A746" s="8"/>
      <c r="B746" s="8"/>
      <c r="C746" s="278"/>
      <c r="D746" s="8"/>
      <c r="E746" s="8"/>
      <c r="F746" s="8"/>
      <c r="G746" s="8"/>
      <c r="H746" s="8"/>
      <c r="I746" s="8"/>
      <c r="J746" s="8"/>
      <c r="K746" s="8"/>
      <c r="L746" s="8"/>
    </row>
    <row r="747" spans="1:12" ht="14.25" customHeight="1">
      <c r="A747" s="8"/>
      <c r="B747" s="8"/>
      <c r="C747" s="278"/>
      <c r="D747" s="8"/>
      <c r="E747" s="8"/>
      <c r="F747" s="8"/>
      <c r="G747" s="8"/>
      <c r="H747" s="8"/>
      <c r="I747" s="8"/>
      <c r="J747" s="8"/>
      <c r="K747" s="8"/>
      <c r="L747" s="8"/>
    </row>
    <row r="748" spans="1:12" ht="14.25" customHeight="1">
      <c r="A748" s="8"/>
      <c r="B748" s="8"/>
      <c r="C748" s="278"/>
      <c r="D748" s="8"/>
      <c r="E748" s="8"/>
      <c r="F748" s="8"/>
      <c r="G748" s="8"/>
      <c r="H748" s="8"/>
      <c r="I748" s="8"/>
      <c r="J748" s="8"/>
      <c r="K748" s="8"/>
      <c r="L748" s="8"/>
    </row>
    <row r="749" spans="1:12" ht="14.25" customHeight="1">
      <c r="A749" s="8"/>
      <c r="B749" s="8"/>
      <c r="C749" s="278"/>
      <c r="D749" s="8"/>
      <c r="E749" s="8"/>
      <c r="F749" s="8"/>
      <c r="G749" s="8"/>
      <c r="H749" s="8"/>
      <c r="I749" s="8"/>
      <c r="J749" s="8"/>
      <c r="K749" s="8"/>
      <c r="L749" s="8"/>
    </row>
    <row r="750" spans="1:12" ht="14.25" customHeight="1">
      <c r="A750" s="8"/>
      <c r="B750" s="8"/>
      <c r="C750" s="27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14.25" customHeight="1">
      <c r="A751" s="8"/>
      <c r="B751" s="8"/>
      <c r="C751" s="27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14.25" customHeight="1">
      <c r="A752" s="8"/>
      <c r="B752" s="8"/>
      <c r="C752" s="27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14.25" customHeight="1">
      <c r="A753" s="8"/>
      <c r="B753" s="8"/>
      <c r="C753" s="278"/>
      <c r="D753" s="8"/>
      <c r="E753" s="8"/>
      <c r="F753" s="8"/>
      <c r="G753" s="8"/>
      <c r="H753" s="8"/>
      <c r="I753" s="8"/>
      <c r="J753" s="8"/>
      <c r="K753" s="8"/>
      <c r="L753" s="8"/>
    </row>
    <row r="754" spans="1:12" ht="14.25" customHeight="1">
      <c r="A754" s="8"/>
      <c r="B754" s="8"/>
      <c r="C754" s="27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14.25" customHeight="1">
      <c r="A755" s="8"/>
      <c r="B755" s="8"/>
      <c r="C755" s="27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14.25" customHeight="1">
      <c r="A756" s="8"/>
      <c r="B756" s="8"/>
      <c r="C756" s="27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14.25" customHeight="1">
      <c r="A757" s="8"/>
      <c r="B757" s="8"/>
      <c r="C757" s="27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14.25" customHeight="1">
      <c r="A758" s="8"/>
      <c r="B758" s="8"/>
      <c r="C758" s="278"/>
      <c r="D758" s="8"/>
      <c r="E758" s="8"/>
      <c r="F758" s="8"/>
      <c r="G758" s="8"/>
      <c r="H758" s="8"/>
      <c r="I758" s="8"/>
      <c r="J758" s="8"/>
      <c r="K758" s="8"/>
      <c r="L758" s="8"/>
    </row>
    <row r="759" spans="1:12" ht="14.25" customHeight="1">
      <c r="A759" s="8"/>
      <c r="B759" s="8"/>
      <c r="C759" s="278"/>
      <c r="D759" s="8"/>
      <c r="E759" s="8"/>
      <c r="F759" s="8"/>
      <c r="G759" s="8"/>
      <c r="H759" s="8"/>
      <c r="I759" s="8"/>
      <c r="J759" s="8"/>
      <c r="K759" s="8"/>
      <c r="L759" s="8"/>
    </row>
    <row r="760" spans="1:12" ht="14.25" customHeight="1">
      <c r="A760" s="8"/>
      <c r="B760" s="8"/>
      <c r="C760" s="278"/>
      <c r="D760" s="8"/>
      <c r="E760" s="8"/>
      <c r="F760" s="8"/>
      <c r="G760" s="8"/>
      <c r="H760" s="8"/>
      <c r="I760" s="8"/>
      <c r="J760" s="8"/>
      <c r="K760" s="8"/>
      <c r="L760" s="8"/>
    </row>
    <row r="761" spans="1:12" ht="14.25" customHeight="1">
      <c r="A761" s="8"/>
      <c r="B761" s="8"/>
      <c r="C761" s="278"/>
      <c r="D761" s="8"/>
      <c r="E761" s="8"/>
      <c r="F761" s="8"/>
      <c r="G761" s="8"/>
      <c r="H761" s="8"/>
      <c r="I761" s="8"/>
      <c r="J761" s="8"/>
      <c r="K761" s="8"/>
      <c r="L761" s="8"/>
    </row>
    <row r="762" spans="1:12" ht="14.25" customHeight="1">
      <c r="A762" s="8"/>
      <c r="B762" s="8"/>
      <c r="C762" s="27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14.25" customHeight="1">
      <c r="A763" s="8"/>
      <c r="B763" s="8"/>
      <c r="C763" s="278"/>
      <c r="D763" s="8"/>
      <c r="E763" s="8"/>
      <c r="F763" s="8"/>
      <c r="G763" s="8"/>
      <c r="H763" s="8"/>
      <c r="I763" s="8"/>
      <c r="J763" s="8"/>
      <c r="K763" s="8"/>
      <c r="L763" s="8"/>
    </row>
    <row r="764" spans="1:12" ht="14.25" customHeight="1">
      <c r="A764" s="8"/>
      <c r="B764" s="8"/>
      <c r="C764" s="27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14.25" customHeight="1">
      <c r="A765" s="8"/>
      <c r="B765" s="8"/>
      <c r="C765" s="278"/>
      <c r="D765" s="8"/>
      <c r="E765" s="8"/>
      <c r="F765" s="8"/>
      <c r="G765" s="8"/>
      <c r="H765" s="8"/>
      <c r="I765" s="8"/>
      <c r="J765" s="8"/>
      <c r="K765" s="8"/>
      <c r="L765" s="8"/>
    </row>
    <row r="766" spans="1:12" ht="14.25" customHeight="1">
      <c r="A766" s="8"/>
      <c r="B766" s="8"/>
      <c r="C766" s="278"/>
      <c r="D766" s="8"/>
      <c r="E766" s="8"/>
      <c r="F766" s="8"/>
      <c r="G766" s="8"/>
      <c r="H766" s="8"/>
      <c r="I766" s="8"/>
      <c r="J766" s="8"/>
      <c r="K766" s="8"/>
      <c r="L766" s="8"/>
    </row>
    <row r="767" spans="1:12" ht="14.25" customHeight="1">
      <c r="A767" s="8"/>
      <c r="B767" s="8"/>
      <c r="C767" s="278"/>
      <c r="D767" s="8"/>
      <c r="E767" s="8"/>
      <c r="F767" s="8"/>
      <c r="G767" s="8"/>
      <c r="H767" s="8"/>
      <c r="I767" s="8"/>
      <c r="J767" s="8"/>
      <c r="K767" s="8"/>
      <c r="L767" s="8"/>
    </row>
    <row r="768" spans="1:12" ht="14.25" customHeight="1">
      <c r="A768" s="8"/>
      <c r="B768" s="8"/>
      <c r="C768" s="278"/>
      <c r="D768" s="8"/>
      <c r="E768" s="8"/>
      <c r="F768" s="8"/>
      <c r="G768" s="8"/>
      <c r="H768" s="8"/>
      <c r="I768" s="8"/>
      <c r="J768" s="8"/>
      <c r="K768" s="8"/>
      <c r="L768" s="8"/>
    </row>
    <row r="769" spans="1:12" ht="14.25" customHeight="1">
      <c r="A769" s="8"/>
      <c r="B769" s="8"/>
      <c r="C769" s="278"/>
      <c r="D769" s="8"/>
      <c r="E769" s="8"/>
      <c r="F769" s="8"/>
      <c r="G769" s="8"/>
      <c r="H769" s="8"/>
      <c r="I769" s="8"/>
      <c r="J769" s="8"/>
      <c r="K769" s="8"/>
      <c r="L769" s="8"/>
    </row>
    <row r="770" spans="1:12" ht="14.25" customHeight="1">
      <c r="A770" s="8"/>
      <c r="B770" s="8"/>
      <c r="C770" s="278"/>
      <c r="D770" s="8"/>
      <c r="E770" s="8"/>
      <c r="F770" s="8"/>
      <c r="G770" s="8"/>
      <c r="H770" s="8"/>
      <c r="I770" s="8"/>
      <c r="J770" s="8"/>
      <c r="K770" s="8"/>
      <c r="L770" s="8"/>
    </row>
    <row r="771" spans="1:12" ht="14.25" customHeight="1">
      <c r="A771" s="8"/>
      <c r="B771" s="8"/>
      <c r="C771" s="278"/>
      <c r="D771" s="8"/>
      <c r="E771" s="8"/>
      <c r="F771" s="8"/>
      <c r="G771" s="8"/>
      <c r="H771" s="8"/>
      <c r="I771" s="8"/>
      <c r="J771" s="8"/>
      <c r="K771" s="8"/>
      <c r="L771" s="8"/>
    </row>
    <row r="772" spans="1:12" ht="14.25" customHeight="1">
      <c r="A772" s="8"/>
      <c r="B772" s="8"/>
      <c r="C772" s="278"/>
      <c r="D772" s="8"/>
      <c r="E772" s="8"/>
      <c r="F772" s="8"/>
      <c r="G772" s="8"/>
      <c r="H772" s="8"/>
      <c r="I772" s="8"/>
      <c r="J772" s="8"/>
      <c r="K772" s="8"/>
      <c r="L772" s="8"/>
    </row>
    <row r="773" spans="1:12" ht="14.25" customHeight="1">
      <c r="A773" s="8"/>
      <c r="B773" s="8"/>
      <c r="C773" s="27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14.25" customHeight="1">
      <c r="A774" s="8"/>
      <c r="B774" s="8"/>
      <c r="C774" s="27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14.25" customHeight="1">
      <c r="A775" s="8"/>
      <c r="B775" s="8"/>
      <c r="C775" s="27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14.25" customHeight="1">
      <c r="A776" s="8"/>
      <c r="B776" s="8"/>
      <c r="C776" s="278"/>
      <c r="D776" s="8"/>
      <c r="E776" s="8"/>
      <c r="F776" s="8"/>
      <c r="G776" s="8"/>
      <c r="H776" s="8"/>
      <c r="I776" s="8"/>
      <c r="J776" s="8"/>
      <c r="K776" s="8"/>
      <c r="L776" s="8"/>
    </row>
    <row r="777" spans="1:12" ht="14.25" customHeight="1">
      <c r="A777" s="8"/>
      <c r="B777" s="8"/>
      <c r="C777" s="27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14.25" customHeight="1">
      <c r="A778" s="8"/>
      <c r="B778" s="8"/>
      <c r="C778" s="27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14.25" customHeight="1">
      <c r="A779" s="8"/>
      <c r="B779" s="8"/>
      <c r="C779" s="27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14.25" customHeight="1">
      <c r="A780" s="8"/>
      <c r="B780" s="8"/>
      <c r="C780" s="27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14.25" customHeight="1">
      <c r="A781" s="8"/>
      <c r="B781" s="8"/>
      <c r="C781" s="278"/>
      <c r="D781" s="8"/>
      <c r="E781" s="8"/>
      <c r="F781" s="8"/>
      <c r="G781" s="8"/>
      <c r="H781" s="8"/>
      <c r="I781" s="8"/>
      <c r="J781" s="8"/>
      <c r="K781" s="8"/>
      <c r="L781" s="8"/>
    </row>
    <row r="782" spans="1:12" ht="14.25" customHeight="1">
      <c r="A782" s="8"/>
      <c r="B782" s="8"/>
      <c r="C782" s="278"/>
      <c r="D782" s="8"/>
      <c r="E782" s="8"/>
      <c r="F782" s="8"/>
      <c r="G782" s="8"/>
      <c r="H782" s="8"/>
      <c r="I782" s="8"/>
      <c r="J782" s="8"/>
      <c r="K782" s="8"/>
      <c r="L782" s="8"/>
    </row>
    <row r="783" spans="1:12" ht="14.25" customHeight="1">
      <c r="A783" s="8"/>
      <c r="B783" s="8"/>
      <c r="C783" s="278"/>
      <c r="D783" s="8"/>
      <c r="E783" s="8"/>
      <c r="F783" s="8"/>
      <c r="G783" s="8"/>
      <c r="H783" s="8"/>
      <c r="I783" s="8"/>
      <c r="J783" s="8"/>
      <c r="K783" s="8"/>
      <c r="L783" s="8"/>
    </row>
    <row r="784" spans="1:12" ht="14.25" customHeight="1">
      <c r="A784" s="8"/>
      <c r="B784" s="8"/>
      <c r="C784" s="27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14.25" customHeight="1">
      <c r="A785" s="8"/>
      <c r="B785" s="8"/>
      <c r="C785" s="278"/>
      <c r="D785" s="8"/>
      <c r="E785" s="8"/>
      <c r="F785" s="8"/>
      <c r="G785" s="8"/>
      <c r="H785" s="8"/>
      <c r="I785" s="8"/>
      <c r="J785" s="8"/>
      <c r="K785" s="8"/>
      <c r="L785" s="8"/>
    </row>
    <row r="786" spans="1:12" ht="14.25" customHeight="1">
      <c r="A786" s="8"/>
      <c r="B786" s="8"/>
      <c r="C786" s="278"/>
      <c r="D786" s="8"/>
      <c r="E786" s="8"/>
      <c r="F786" s="8"/>
      <c r="G786" s="8"/>
      <c r="H786" s="8"/>
      <c r="I786" s="8"/>
      <c r="J786" s="8"/>
      <c r="K786" s="8"/>
      <c r="L786" s="8"/>
    </row>
    <row r="787" spans="1:12" ht="14.25" customHeight="1">
      <c r="A787" s="8"/>
      <c r="B787" s="8"/>
      <c r="C787" s="27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14.25" customHeight="1">
      <c r="A788" s="8"/>
      <c r="B788" s="8"/>
      <c r="C788" s="278"/>
      <c r="D788" s="8"/>
      <c r="E788" s="8"/>
      <c r="F788" s="8"/>
      <c r="G788" s="8"/>
      <c r="H788" s="8"/>
      <c r="I788" s="8"/>
      <c r="J788" s="8"/>
      <c r="K788" s="8"/>
      <c r="L788" s="8"/>
    </row>
    <row r="789" spans="1:12" ht="14.25" customHeight="1">
      <c r="A789" s="8"/>
      <c r="B789" s="8"/>
      <c r="C789" s="278"/>
      <c r="D789" s="8"/>
      <c r="E789" s="8"/>
      <c r="F789" s="8"/>
      <c r="G789" s="8"/>
      <c r="H789" s="8"/>
      <c r="I789" s="8"/>
      <c r="J789" s="8"/>
      <c r="K789" s="8"/>
      <c r="L789" s="8"/>
    </row>
    <row r="790" spans="1:12" ht="14.25" customHeight="1">
      <c r="A790" s="8"/>
      <c r="B790" s="8"/>
      <c r="C790" s="278"/>
      <c r="D790" s="8"/>
      <c r="E790" s="8"/>
      <c r="F790" s="8"/>
      <c r="G790" s="8"/>
      <c r="H790" s="8"/>
      <c r="I790" s="8"/>
      <c r="J790" s="8"/>
      <c r="K790" s="8"/>
      <c r="L790" s="8"/>
    </row>
    <row r="791" spans="1:12" ht="14.25" customHeight="1">
      <c r="A791" s="8"/>
      <c r="B791" s="8"/>
      <c r="C791" s="278"/>
      <c r="D791" s="8"/>
      <c r="E791" s="8"/>
      <c r="F791" s="8"/>
      <c r="G791" s="8"/>
      <c r="H791" s="8"/>
      <c r="I791" s="8"/>
      <c r="J791" s="8"/>
      <c r="K791" s="8"/>
      <c r="L791" s="8"/>
    </row>
    <row r="792" spans="1:12" ht="14.25" customHeight="1">
      <c r="A792" s="8"/>
      <c r="B792" s="8"/>
      <c r="C792" s="278"/>
      <c r="D792" s="8"/>
      <c r="E792" s="8"/>
      <c r="F792" s="8"/>
      <c r="G792" s="8"/>
      <c r="H792" s="8"/>
      <c r="I792" s="8"/>
      <c r="J792" s="8"/>
      <c r="K792" s="8"/>
      <c r="L792" s="8"/>
    </row>
    <row r="793" spans="1:12" ht="14.25" customHeight="1">
      <c r="A793" s="8"/>
      <c r="B793" s="8"/>
      <c r="C793" s="278"/>
      <c r="D793" s="8"/>
      <c r="E793" s="8"/>
      <c r="F793" s="8"/>
      <c r="G793" s="8"/>
      <c r="H793" s="8"/>
      <c r="I793" s="8"/>
      <c r="J793" s="8"/>
      <c r="K793" s="8"/>
      <c r="L793" s="8"/>
    </row>
    <row r="794" spans="1:12" ht="14.25" customHeight="1">
      <c r="A794" s="8"/>
      <c r="B794" s="8"/>
      <c r="C794" s="278"/>
      <c r="D794" s="8"/>
      <c r="E794" s="8"/>
      <c r="F794" s="8"/>
      <c r="G794" s="8"/>
      <c r="H794" s="8"/>
      <c r="I794" s="8"/>
      <c r="J794" s="8"/>
      <c r="K794" s="8"/>
      <c r="L794" s="8"/>
    </row>
    <row r="795" spans="1:12" ht="14.25" customHeight="1">
      <c r="A795" s="8"/>
      <c r="B795" s="8"/>
      <c r="C795" s="278"/>
      <c r="D795" s="8"/>
      <c r="E795" s="8"/>
      <c r="F795" s="8"/>
      <c r="G795" s="8"/>
      <c r="H795" s="8"/>
      <c r="I795" s="8"/>
      <c r="J795" s="8"/>
      <c r="K795" s="8"/>
      <c r="L795" s="8"/>
    </row>
    <row r="796" spans="1:12" ht="14.25" customHeight="1">
      <c r="A796" s="8"/>
      <c r="B796" s="8"/>
      <c r="C796" s="278"/>
      <c r="D796" s="8"/>
      <c r="E796" s="8"/>
      <c r="F796" s="8"/>
      <c r="G796" s="8"/>
      <c r="H796" s="8"/>
      <c r="I796" s="8"/>
      <c r="J796" s="8"/>
      <c r="K796" s="8"/>
      <c r="L796" s="8"/>
    </row>
    <row r="797" spans="1:12" ht="14.25" customHeight="1">
      <c r="A797" s="8"/>
      <c r="B797" s="8"/>
      <c r="C797" s="278"/>
      <c r="D797" s="8"/>
      <c r="E797" s="8"/>
      <c r="F797" s="8"/>
      <c r="G797" s="8"/>
      <c r="H797" s="8"/>
      <c r="I797" s="8"/>
      <c r="J797" s="8"/>
      <c r="K797" s="8"/>
      <c r="L797" s="8"/>
    </row>
    <row r="798" spans="1:12" ht="14.25" customHeight="1">
      <c r="A798" s="8"/>
      <c r="B798" s="8"/>
      <c r="C798" s="27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14.25" customHeight="1">
      <c r="A799" s="8"/>
      <c r="B799" s="8"/>
      <c r="C799" s="27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14.25" customHeight="1">
      <c r="A800" s="8"/>
      <c r="B800" s="8"/>
      <c r="C800" s="27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14.25" customHeight="1">
      <c r="A801" s="8"/>
      <c r="B801" s="8"/>
      <c r="C801" s="278"/>
      <c r="D801" s="8"/>
      <c r="E801" s="8"/>
      <c r="F801" s="8"/>
      <c r="G801" s="8"/>
      <c r="H801" s="8"/>
      <c r="I801" s="8"/>
      <c r="J801" s="8"/>
      <c r="K801" s="8"/>
      <c r="L801" s="8"/>
    </row>
    <row r="802" spans="1:12" ht="14.25" customHeight="1">
      <c r="A802" s="8"/>
      <c r="B802" s="8"/>
      <c r="C802" s="27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14.25" customHeight="1">
      <c r="A803" s="8"/>
      <c r="B803" s="8"/>
      <c r="C803" s="27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14.25" customHeight="1">
      <c r="A804" s="8"/>
      <c r="B804" s="8"/>
      <c r="C804" s="27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14.25" customHeight="1">
      <c r="A805" s="8"/>
      <c r="B805" s="8"/>
      <c r="C805" s="27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14.25" customHeight="1">
      <c r="A806" s="8"/>
      <c r="B806" s="8"/>
      <c r="C806" s="278"/>
      <c r="D806" s="8"/>
      <c r="E806" s="8"/>
      <c r="F806" s="8"/>
      <c r="G806" s="8"/>
      <c r="H806" s="8"/>
      <c r="I806" s="8"/>
      <c r="J806" s="8"/>
      <c r="K806" s="8"/>
      <c r="L806" s="8"/>
    </row>
    <row r="807" spans="1:12" ht="14.25" customHeight="1">
      <c r="A807" s="8"/>
      <c r="B807" s="8"/>
      <c r="C807" s="278"/>
      <c r="D807" s="8"/>
      <c r="E807" s="8"/>
      <c r="F807" s="8"/>
      <c r="G807" s="8"/>
      <c r="H807" s="8"/>
      <c r="I807" s="8"/>
      <c r="J807" s="8"/>
      <c r="K807" s="8"/>
      <c r="L807" s="8"/>
    </row>
    <row r="808" spans="1:12" ht="14.25" customHeight="1">
      <c r="A808" s="8"/>
      <c r="B808" s="8"/>
      <c r="C808" s="278"/>
      <c r="D808" s="8"/>
      <c r="E808" s="8"/>
      <c r="F808" s="8"/>
      <c r="G808" s="8"/>
      <c r="H808" s="8"/>
      <c r="I808" s="8"/>
      <c r="J808" s="8"/>
      <c r="K808" s="8"/>
      <c r="L808" s="8"/>
    </row>
    <row r="809" spans="1:12" ht="14.25" customHeight="1">
      <c r="A809" s="8"/>
      <c r="B809" s="8"/>
      <c r="C809" s="27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14.25" customHeight="1">
      <c r="A810" s="8"/>
      <c r="B810" s="8"/>
      <c r="C810" s="278"/>
      <c r="D810" s="8"/>
      <c r="E810" s="8"/>
      <c r="F810" s="8"/>
      <c r="G810" s="8"/>
      <c r="H810" s="8"/>
      <c r="I810" s="8"/>
      <c r="J810" s="8"/>
      <c r="K810" s="8"/>
      <c r="L810" s="8"/>
    </row>
    <row r="811" spans="1:12" ht="14.25" customHeight="1">
      <c r="A811" s="8"/>
      <c r="B811" s="8"/>
      <c r="C811" s="278"/>
      <c r="D811" s="8"/>
      <c r="E811" s="8"/>
      <c r="F811" s="8"/>
      <c r="G811" s="8"/>
      <c r="H811" s="8"/>
      <c r="I811" s="8"/>
      <c r="J811" s="8"/>
      <c r="K811" s="8"/>
      <c r="L811" s="8"/>
    </row>
    <row r="812" spans="1:12" ht="14.25" customHeight="1">
      <c r="A812" s="8"/>
      <c r="B812" s="8"/>
      <c r="C812" s="27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4.25" customHeight="1">
      <c r="A813" s="8"/>
      <c r="B813" s="8"/>
      <c r="C813" s="27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14.25" customHeight="1">
      <c r="A814" s="8"/>
      <c r="B814" s="8"/>
      <c r="C814" s="278"/>
      <c r="D814" s="8"/>
      <c r="E814" s="8"/>
      <c r="F814" s="8"/>
      <c r="G814" s="8"/>
      <c r="H814" s="8"/>
      <c r="I814" s="8"/>
      <c r="J814" s="8"/>
      <c r="K814" s="8"/>
      <c r="L814" s="8"/>
    </row>
    <row r="815" spans="1:12" ht="14.25" customHeight="1">
      <c r="A815" s="8"/>
      <c r="B815" s="8"/>
      <c r="C815" s="278"/>
      <c r="D815" s="8"/>
      <c r="E815" s="8"/>
      <c r="F815" s="8"/>
      <c r="G815" s="8"/>
      <c r="H815" s="8"/>
      <c r="I815" s="8"/>
      <c r="J815" s="8"/>
      <c r="K815" s="8"/>
      <c r="L815" s="8"/>
    </row>
    <row r="816" spans="1:12" ht="14.25" customHeight="1">
      <c r="A816" s="8"/>
      <c r="B816" s="8"/>
      <c r="C816" s="278"/>
      <c r="D816" s="8"/>
      <c r="E816" s="8"/>
      <c r="F816" s="8"/>
      <c r="G816" s="8"/>
      <c r="H816" s="8"/>
      <c r="I816" s="8"/>
      <c r="J816" s="8"/>
      <c r="K816" s="8"/>
      <c r="L816" s="8"/>
    </row>
    <row r="817" spans="1:12" ht="14.25" customHeight="1">
      <c r="A817" s="8"/>
      <c r="B817" s="8"/>
      <c r="C817" s="278"/>
      <c r="D817" s="8"/>
      <c r="E817" s="8"/>
      <c r="F817" s="8"/>
      <c r="G817" s="8"/>
      <c r="H817" s="8"/>
      <c r="I817" s="8"/>
      <c r="J817" s="8"/>
      <c r="K817" s="8"/>
      <c r="L817" s="8"/>
    </row>
    <row r="818" spans="1:12" ht="14.25" customHeight="1">
      <c r="A818" s="8"/>
      <c r="B818" s="8"/>
      <c r="C818" s="27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t="14.25" customHeight="1">
      <c r="A819" s="8"/>
      <c r="B819" s="8"/>
      <c r="C819" s="27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t="14.25" customHeight="1">
      <c r="A820" s="8"/>
      <c r="B820" s="8"/>
      <c r="C820" s="27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14.25" customHeight="1">
      <c r="A821" s="8"/>
      <c r="B821" s="8"/>
      <c r="C821" s="27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14.25" customHeight="1">
      <c r="A822" s="8"/>
      <c r="B822" s="8"/>
      <c r="C822" s="27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14.25" customHeight="1">
      <c r="A823" s="8"/>
      <c r="B823" s="8"/>
      <c r="C823" s="27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ht="14.25" customHeight="1">
      <c r="A824" s="8"/>
      <c r="B824" s="8"/>
      <c r="C824" s="27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14.25" customHeight="1">
      <c r="A825" s="8"/>
      <c r="B825" s="8"/>
      <c r="C825" s="27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14.25" customHeight="1">
      <c r="A826" s="8"/>
      <c r="B826" s="8"/>
      <c r="C826" s="27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14.25" customHeight="1">
      <c r="A827" s="8"/>
      <c r="B827" s="8"/>
      <c r="C827" s="278"/>
      <c r="D827" s="8"/>
      <c r="E827" s="8"/>
      <c r="F827" s="8"/>
      <c r="G827" s="8"/>
      <c r="H827" s="8"/>
      <c r="I827" s="8"/>
      <c r="J827" s="8"/>
      <c r="K827" s="8"/>
      <c r="L827" s="8"/>
    </row>
    <row r="828" spans="1:12" ht="14.25" customHeight="1">
      <c r="A828" s="8"/>
      <c r="B828" s="8"/>
      <c r="C828" s="278"/>
      <c r="D828" s="8"/>
      <c r="E828" s="8"/>
      <c r="F828" s="8"/>
      <c r="G828" s="8"/>
      <c r="H828" s="8"/>
      <c r="I828" s="8"/>
      <c r="J828" s="8"/>
      <c r="K828" s="8"/>
      <c r="L828" s="8"/>
    </row>
    <row r="829" spans="1:12" ht="14.25" customHeight="1">
      <c r="A829" s="8"/>
      <c r="B829" s="8"/>
      <c r="C829" s="278"/>
      <c r="D829" s="8"/>
      <c r="E829" s="8"/>
      <c r="F829" s="8"/>
      <c r="G829" s="8"/>
      <c r="H829" s="8"/>
      <c r="I829" s="8"/>
      <c r="J829" s="8"/>
      <c r="K829" s="8"/>
      <c r="L829" s="8"/>
    </row>
    <row r="830" spans="1:12" ht="14.25" customHeight="1">
      <c r="A830" s="8"/>
      <c r="B830" s="8"/>
      <c r="C830" s="27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ht="14.25" customHeight="1">
      <c r="A831" s="8"/>
      <c r="B831" s="8"/>
      <c r="C831" s="27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14.25" customHeight="1">
      <c r="A832" s="8"/>
      <c r="B832" s="8"/>
      <c r="C832" s="27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14.25" customHeight="1">
      <c r="A833" s="8"/>
      <c r="B833" s="8"/>
      <c r="C833" s="27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14.25" customHeight="1">
      <c r="A834" s="8"/>
      <c r="B834" s="8"/>
      <c r="C834" s="27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14.25" customHeight="1">
      <c r="A835" s="8"/>
      <c r="B835" s="8"/>
      <c r="C835" s="27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t="14.25" customHeight="1">
      <c r="A836" s="8"/>
      <c r="B836" s="8"/>
      <c r="C836" s="27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14.25" customHeight="1">
      <c r="A837" s="8"/>
      <c r="B837" s="8"/>
      <c r="C837" s="27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14.25" customHeight="1">
      <c r="A838" s="8"/>
      <c r="B838" s="8"/>
      <c r="C838" s="27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14.25" customHeight="1">
      <c r="A839" s="8"/>
      <c r="B839" s="8"/>
      <c r="C839" s="27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14.25" customHeight="1">
      <c r="A840" s="8"/>
      <c r="B840" s="8"/>
      <c r="C840" s="278"/>
      <c r="D840" s="8"/>
      <c r="E840" s="8"/>
      <c r="F840" s="8"/>
      <c r="G840" s="8"/>
      <c r="H840" s="8"/>
      <c r="I840" s="8"/>
      <c r="J840" s="8"/>
      <c r="K840" s="8"/>
      <c r="L840" s="8"/>
    </row>
    <row r="841" spans="1:12" ht="14.25" customHeight="1">
      <c r="A841" s="8"/>
      <c r="B841" s="8"/>
      <c r="C841" s="278"/>
      <c r="D841" s="8"/>
      <c r="E841" s="8"/>
      <c r="F841" s="8"/>
      <c r="G841" s="8"/>
      <c r="H841" s="8"/>
      <c r="I841" s="8"/>
      <c r="J841" s="8"/>
      <c r="K841" s="8"/>
      <c r="L841" s="8"/>
    </row>
    <row r="842" spans="1:12" ht="14.25" customHeight="1">
      <c r="A842" s="8"/>
      <c r="B842" s="8"/>
      <c r="C842" s="278"/>
      <c r="D842" s="8"/>
      <c r="E842" s="8"/>
      <c r="F842" s="8"/>
      <c r="G842" s="8"/>
      <c r="H842" s="8"/>
      <c r="I842" s="8"/>
      <c r="J842" s="8"/>
      <c r="K842" s="8"/>
      <c r="L842" s="8"/>
    </row>
    <row r="843" spans="1:12" ht="14.25" customHeight="1">
      <c r="A843" s="8"/>
      <c r="B843" s="8"/>
      <c r="C843" s="27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14.25" customHeight="1">
      <c r="A844" s="8"/>
      <c r="B844" s="8"/>
      <c r="C844" s="27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14.25" customHeight="1">
      <c r="A845" s="8"/>
      <c r="B845" s="8"/>
      <c r="C845" s="27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14.25" customHeight="1">
      <c r="A846" s="8"/>
      <c r="B846" s="8"/>
      <c r="C846" s="27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ht="14.25" customHeight="1">
      <c r="A847" s="8"/>
      <c r="B847" s="8"/>
      <c r="C847" s="27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14.25" customHeight="1">
      <c r="A848" s="8"/>
      <c r="B848" s="8"/>
      <c r="C848" s="27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14.25" customHeight="1">
      <c r="A849" s="8"/>
      <c r="B849" s="8"/>
      <c r="C849" s="27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ht="14.25" customHeight="1">
      <c r="A850" s="8"/>
      <c r="B850" s="8"/>
      <c r="C850" s="278"/>
      <c r="D850" s="8"/>
      <c r="E850" s="8"/>
      <c r="F850" s="8"/>
      <c r="G850" s="8"/>
      <c r="H850" s="8"/>
      <c r="I850" s="8"/>
      <c r="J850" s="8"/>
      <c r="K850" s="8"/>
      <c r="L850" s="8"/>
    </row>
    <row r="851" spans="1:12" ht="14.25" customHeight="1">
      <c r="A851" s="8"/>
      <c r="B851" s="8"/>
      <c r="C851" s="278"/>
      <c r="D851" s="8"/>
      <c r="E851" s="8"/>
      <c r="F851" s="8"/>
      <c r="G851" s="8"/>
      <c r="H851" s="8"/>
      <c r="I851" s="8"/>
      <c r="J851" s="8"/>
      <c r="K851" s="8"/>
      <c r="L851" s="8"/>
    </row>
    <row r="852" spans="1:12" ht="14.25" customHeight="1">
      <c r="A852" s="8"/>
      <c r="B852" s="8"/>
      <c r="C852" s="278"/>
      <c r="D852" s="8"/>
      <c r="E852" s="8"/>
      <c r="F852" s="8"/>
      <c r="G852" s="8"/>
      <c r="H852" s="8"/>
      <c r="I852" s="8"/>
      <c r="J852" s="8"/>
      <c r="K852" s="8"/>
      <c r="L852" s="8"/>
    </row>
    <row r="853" spans="1:12" ht="14.25" customHeight="1">
      <c r="A853" s="8"/>
      <c r="B853" s="8"/>
      <c r="C853" s="278"/>
      <c r="D853" s="8"/>
      <c r="E853" s="8"/>
      <c r="F853" s="8"/>
      <c r="G853" s="8"/>
      <c r="H853" s="8"/>
      <c r="I853" s="8"/>
      <c r="J853" s="8"/>
      <c r="K853" s="8"/>
      <c r="L853" s="8"/>
    </row>
    <row r="854" spans="1:12" ht="14.25" customHeight="1">
      <c r="A854" s="8"/>
      <c r="B854" s="8"/>
      <c r="C854" s="278"/>
      <c r="D854" s="8"/>
      <c r="E854" s="8"/>
      <c r="F854" s="8"/>
      <c r="G854" s="8"/>
      <c r="H854" s="8"/>
      <c r="I854" s="8"/>
      <c r="J854" s="8"/>
      <c r="K854" s="8"/>
      <c r="L854" s="8"/>
    </row>
    <row r="855" spans="1:12" ht="14.25" customHeight="1">
      <c r="A855" s="8"/>
      <c r="B855" s="8"/>
      <c r="C855" s="27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14.25" customHeight="1">
      <c r="A856" s="8"/>
      <c r="B856" s="8"/>
      <c r="C856" s="27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14.25" customHeight="1">
      <c r="A857" s="8"/>
      <c r="B857" s="8"/>
      <c r="C857" s="278"/>
      <c r="D857" s="8"/>
      <c r="E857" s="8"/>
      <c r="F857" s="8"/>
      <c r="G857" s="8"/>
      <c r="H857" s="8"/>
      <c r="I857" s="8"/>
      <c r="J857" s="8"/>
      <c r="K857" s="8"/>
      <c r="L857" s="8"/>
    </row>
    <row r="858" spans="1:12" ht="14.25" customHeight="1">
      <c r="A858" s="8"/>
      <c r="B858" s="8"/>
      <c r="C858" s="278"/>
      <c r="D858" s="8"/>
      <c r="E858" s="8"/>
      <c r="F858" s="8"/>
      <c r="G858" s="8"/>
      <c r="H858" s="8"/>
      <c r="I858" s="8"/>
      <c r="J858" s="8"/>
      <c r="K858" s="8"/>
      <c r="L858" s="8"/>
    </row>
    <row r="859" spans="1:12" ht="14.25" customHeight="1">
      <c r="A859" s="8"/>
      <c r="B859" s="8"/>
      <c r="C859" s="278"/>
      <c r="D859" s="8"/>
      <c r="E859" s="8"/>
      <c r="F859" s="8"/>
      <c r="G859" s="8"/>
      <c r="H859" s="8"/>
      <c r="I859" s="8"/>
      <c r="J859" s="8"/>
      <c r="K859" s="8"/>
      <c r="L859" s="8"/>
    </row>
    <row r="860" spans="1:12" ht="14.25" customHeight="1">
      <c r="A860" s="8"/>
      <c r="B860" s="8"/>
      <c r="C860" s="278"/>
      <c r="D860" s="8"/>
      <c r="E860" s="8"/>
      <c r="F860" s="8"/>
      <c r="G860" s="8"/>
      <c r="H860" s="8"/>
      <c r="I860" s="8"/>
      <c r="J860" s="8"/>
      <c r="K860" s="8"/>
      <c r="L860" s="8"/>
    </row>
    <row r="861" spans="1:12" ht="14.25" customHeight="1">
      <c r="A861" s="8"/>
      <c r="B861" s="8"/>
      <c r="C861" s="278"/>
      <c r="D861" s="8"/>
      <c r="E861" s="8"/>
      <c r="F861" s="8"/>
      <c r="G861" s="8"/>
      <c r="H861" s="8"/>
      <c r="I861" s="8"/>
      <c r="J861" s="8"/>
      <c r="K861" s="8"/>
      <c r="L861" s="8"/>
    </row>
    <row r="862" spans="1:12" ht="14.25" customHeight="1">
      <c r="A862" s="8"/>
      <c r="B862" s="8"/>
      <c r="C862" s="278"/>
      <c r="D862" s="8"/>
      <c r="E862" s="8"/>
      <c r="F862" s="8"/>
      <c r="G862" s="8"/>
      <c r="H862" s="8"/>
      <c r="I862" s="8"/>
      <c r="J862" s="8"/>
      <c r="K862" s="8"/>
      <c r="L862" s="8"/>
    </row>
    <row r="863" spans="1:12" ht="14.25" customHeight="1">
      <c r="A863" s="8"/>
      <c r="B863" s="8"/>
      <c r="C863" s="27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t="14.25" customHeight="1">
      <c r="A864" s="8"/>
      <c r="B864" s="8"/>
      <c r="C864" s="27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14.25" customHeight="1">
      <c r="A865" s="8"/>
      <c r="B865" s="8"/>
      <c r="C865" s="27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4.25" customHeight="1">
      <c r="A866" s="8"/>
      <c r="B866" s="8"/>
      <c r="C866" s="27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14.25" customHeight="1">
      <c r="A867" s="8"/>
      <c r="B867" s="8"/>
      <c r="C867" s="27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t="14.25" customHeight="1">
      <c r="A868" s="8"/>
      <c r="B868" s="8"/>
      <c r="C868" s="278"/>
      <c r="D868" s="8"/>
      <c r="E868" s="8"/>
      <c r="F868" s="8"/>
      <c r="G868" s="8"/>
      <c r="H868" s="8"/>
      <c r="I868" s="8"/>
      <c r="J868" s="8"/>
      <c r="K868" s="8"/>
      <c r="L868" s="8"/>
    </row>
    <row r="869" spans="1:12" ht="14.25" customHeight="1">
      <c r="A869" s="8"/>
      <c r="B869" s="8"/>
      <c r="C869" s="278"/>
      <c r="D869" s="8"/>
      <c r="E869" s="8"/>
      <c r="F869" s="8"/>
      <c r="G869" s="8"/>
      <c r="H869" s="8"/>
      <c r="I869" s="8"/>
      <c r="J869" s="8"/>
      <c r="K869" s="8"/>
      <c r="L869" s="8"/>
    </row>
    <row r="870" spans="1:12" ht="14.25" customHeight="1">
      <c r="A870" s="8"/>
      <c r="B870" s="8"/>
      <c r="C870" s="278"/>
      <c r="D870" s="8"/>
      <c r="E870" s="8"/>
      <c r="F870" s="8"/>
      <c r="G870" s="8"/>
      <c r="H870" s="8"/>
      <c r="I870" s="8"/>
      <c r="J870" s="8"/>
      <c r="K870" s="8"/>
      <c r="L870" s="8"/>
    </row>
    <row r="871" spans="1:12" ht="14.25" customHeight="1">
      <c r="A871" s="8"/>
      <c r="B871" s="8"/>
      <c r="C871" s="278"/>
      <c r="D871" s="8"/>
      <c r="E871" s="8"/>
      <c r="F871" s="8"/>
      <c r="G871" s="8"/>
      <c r="H871" s="8"/>
      <c r="I871" s="8"/>
      <c r="J871" s="8"/>
      <c r="K871" s="8"/>
      <c r="L871" s="8"/>
    </row>
    <row r="872" spans="1:12" ht="14.25" customHeight="1">
      <c r="A872" s="8"/>
      <c r="B872" s="8"/>
      <c r="C872" s="278"/>
      <c r="D872" s="8"/>
      <c r="E872" s="8"/>
      <c r="F872" s="8"/>
      <c r="G872" s="8"/>
      <c r="H872" s="8"/>
      <c r="I872" s="8"/>
      <c r="J872" s="8"/>
      <c r="K872" s="8"/>
      <c r="L872" s="8"/>
    </row>
    <row r="873" spans="1:12" ht="14.25" customHeight="1">
      <c r="A873" s="8"/>
      <c r="B873" s="8"/>
      <c r="C873" s="278"/>
      <c r="D873" s="8"/>
      <c r="E873" s="8"/>
      <c r="F873" s="8"/>
      <c r="G873" s="8"/>
      <c r="H873" s="8"/>
      <c r="I873" s="8"/>
      <c r="J873" s="8"/>
      <c r="K873" s="8"/>
      <c r="L873" s="8"/>
    </row>
    <row r="874" spans="1:12" ht="14.25" customHeight="1">
      <c r="A874" s="8"/>
      <c r="B874" s="8"/>
      <c r="C874" s="278"/>
      <c r="D874" s="8"/>
      <c r="E874" s="8"/>
      <c r="F874" s="8"/>
      <c r="G874" s="8"/>
      <c r="H874" s="8"/>
      <c r="I874" s="8"/>
      <c r="J874" s="8"/>
      <c r="K874" s="8"/>
      <c r="L874" s="8"/>
    </row>
    <row r="875" spans="1:12" ht="14.25" customHeight="1">
      <c r="A875" s="8"/>
      <c r="B875" s="8"/>
      <c r="C875" s="278"/>
      <c r="D875" s="8"/>
      <c r="E875" s="8"/>
      <c r="F875" s="8"/>
      <c r="G875" s="8"/>
      <c r="H875" s="8"/>
      <c r="I875" s="8"/>
      <c r="J875" s="8"/>
      <c r="K875" s="8"/>
      <c r="L875" s="8"/>
    </row>
    <row r="876" spans="1:12" ht="14.25" customHeight="1">
      <c r="A876" s="8"/>
      <c r="B876" s="8"/>
      <c r="C876" s="27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14.25" customHeight="1">
      <c r="A877" s="8"/>
      <c r="B877" s="8"/>
      <c r="C877" s="278"/>
      <c r="D877" s="8"/>
      <c r="E877" s="8"/>
      <c r="F877" s="8"/>
      <c r="G877" s="8"/>
      <c r="H877" s="8"/>
      <c r="I877" s="8"/>
      <c r="J877" s="8"/>
      <c r="K877" s="8"/>
      <c r="L877" s="8"/>
    </row>
    <row r="878" spans="1:12" ht="14.25" customHeight="1">
      <c r="A878" s="8"/>
      <c r="B878" s="8"/>
      <c r="C878" s="278"/>
      <c r="D878" s="8"/>
      <c r="E878" s="8"/>
      <c r="F878" s="8"/>
      <c r="G878" s="8"/>
      <c r="H878" s="8"/>
      <c r="I878" s="8"/>
      <c r="J878" s="8"/>
      <c r="K878" s="8"/>
      <c r="L878" s="8"/>
    </row>
    <row r="879" spans="1:12" ht="14.25" customHeight="1">
      <c r="A879" s="8"/>
      <c r="B879" s="8"/>
      <c r="C879" s="27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t="14.25" customHeight="1">
      <c r="A880" s="8"/>
      <c r="B880" s="8"/>
      <c r="C880" s="278"/>
      <c r="D880" s="8"/>
      <c r="E880" s="8"/>
      <c r="F880" s="8"/>
      <c r="G880" s="8"/>
      <c r="H880" s="8"/>
      <c r="I880" s="8"/>
      <c r="J880" s="8"/>
      <c r="K880" s="8"/>
      <c r="L880" s="8"/>
    </row>
    <row r="881" spans="1:12" ht="14.25" customHeight="1">
      <c r="A881" s="8"/>
      <c r="B881" s="8"/>
      <c r="C881" s="278"/>
      <c r="D881" s="8"/>
      <c r="E881" s="8"/>
      <c r="F881" s="8"/>
      <c r="G881" s="8"/>
      <c r="H881" s="8"/>
      <c r="I881" s="8"/>
      <c r="J881" s="8"/>
      <c r="K881" s="8"/>
      <c r="L881" s="8"/>
    </row>
    <row r="882" spans="1:12" ht="14.25" customHeight="1">
      <c r="A882" s="8"/>
      <c r="B882" s="8"/>
      <c r="C882" s="278"/>
      <c r="D882" s="8"/>
      <c r="E882" s="8"/>
      <c r="F882" s="8"/>
      <c r="G882" s="8"/>
      <c r="H882" s="8"/>
      <c r="I882" s="8"/>
      <c r="J882" s="8"/>
      <c r="K882" s="8"/>
      <c r="L882" s="8"/>
    </row>
    <row r="883" spans="1:12" ht="14.25" customHeight="1">
      <c r="A883" s="8"/>
      <c r="B883" s="8"/>
      <c r="C883" s="278"/>
      <c r="D883" s="8"/>
      <c r="E883" s="8"/>
      <c r="F883" s="8"/>
      <c r="G883" s="8"/>
      <c r="H883" s="8"/>
      <c r="I883" s="8"/>
      <c r="J883" s="8"/>
      <c r="K883" s="8"/>
      <c r="L883" s="8"/>
    </row>
    <row r="884" spans="1:12" ht="14.25" customHeight="1">
      <c r="A884" s="8"/>
      <c r="B884" s="8"/>
      <c r="C884" s="278"/>
      <c r="D884" s="8"/>
      <c r="E884" s="8"/>
      <c r="F884" s="8"/>
      <c r="G884" s="8"/>
      <c r="H884" s="8"/>
      <c r="I884" s="8"/>
      <c r="J884" s="8"/>
      <c r="K884" s="8"/>
      <c r="L884" s="8"/>
    </row>
    <row r="885" spans="1:12" ht="14.25" customHeight="1">
      <c r="A885" s="8"/>
      <c r="B885" s="8"/>
      <c r="C885" s="278"/>
      <c r="D885" s="8"/>
      <c r="E885" s="8"/>
      <c r="F885" s="8"/>
      <c r="G885" s="8"/>
      <c r="H885" s="8"/>
      <c r="I885" s="8"/>
      <c r="J885" s="8"/>
      <c r="K885" s="8"/>
      <c r="L885" s="8"/>
    </row>
    <row r="886" spans="1:12" ht="14.25" customHeight="1">
      <c r="A886" s="8"/>
      <c r="B886" s="8"/>
      <c r="C886" s="278"/>
      <c r="D886" s="8"/>
      <c r="E886" s="8"/>
      <c r="F886" s="8"/>
      <c r="G886" s="8"/>
      <c r="H886" s="8"/>
      <c r="I886" s="8"/>
      <c r="J886" s="8"/>
      <c r="K886" s="8"/>
      <c r="L886" s="8"/>
    </row>
    <row r="887" spans="1:12" ht="14.25" customHeight="1">
      <c r="A887" s="8"/>
      <c r="B887" s="8"/>
      <c r="C887" s="278"/>
      <c r="D887" s="8"/>
      <c r="E887" s="8"/>
      <c r="F887" s="8"/>
      <c r="G887" s="8"/>
      <c r="H887" s="8"/>
      <c r="I887" s="8"/>
      <c r="J887" s="8"/>
      <c r="K887" s="8"/>
      <c r="L887" s="8"/>
    </row>
    <row r="888" spans="1:12" ht="14.25" customHeight="1">
      <c r="A888" s="8"/>
      <c r="B888" s="8"/>
      <c r="C888" s="278"/>
      <c r="D888" s="8"/>
      <c r="E888" s="8"/>
      <c r="F888" s="8"/>
      <c r="G888" s="8"/>
      <c r="H888" s="8"/>
      <c r="I888" s="8"/>
      <c r="J888" s="8"/>
      <c r="K888" s="8"/>
      <c r="L888" s="8"/>
    </row>
    <row r="889" spans="1:12" ht="14.25" customHeight="1">
      <c r="A889" s="8"/>
      <c r="B889" s="8"/>
      <c r="C889" s="278"/>
      <c r="D889" s="8"/>
      <c r="E889" s="8"/>
      <c r="F889" s="8"/>
      <c r="G889" s="8"/>
      <c r="H889" s="8"/>
      <c r="I889" s="8"/>
      <c r="J889" s="8"/>
      <c r="K889" s="8"/>
      <c r="L889" s="8"/>
    </row>
    <row r="890" spans="1:12" ht="14.25" customHeight="1">
      <c r="A890" s="8"/>
      <c r="B890" s="8"/>
      <c r="C890" s="278"/>
      <c r="D890" s="8"/>
      <c r="E890" s="8"/>
      <c r="F890" s="8"/>
      <c r="G890" s="8"/>
      <c r="H890" s="8"/>
      <c r="I890" s="8"/>
      <c r="J890" s="8"/>
      <c r="K890" s="8"/>
      <c r="L890" s="8"/>
    </row>
    <row r="891" spans="1:12" ht="14.25" customHeight="1">
      <c r="A891" s="8"/>
      <c r="B891" s="8"/>
      <c r="C891" s="278"/>
      <c r="D891" s="8"/>
      <c r="E891" s="8"/>
      <c r="F891" s="8"/>
      <c r="G891" s="8"/>
      <c r="H891" s="8"/>
      <c r="I891" s="8"/>
      <c r="J891" s="8"/>
      <c r="K891" s="8"/>
      <c r="L891" s="8"/>
    </row>
    <row r="892" spans="1:12" ht="14.25" customHeight="1">
      <c r="A892" s="8"/>
      <c r="B892" s="8"/>
      <c r="C892" s="27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14.25" customHeight="1">
      <c r="A893" s="8"/>
      <c r="B893" s="8"/>
      <c r="C893" s="278"/>
      <c r="D893" s="8"/>
      <c r="E893" s="8"/>
      <c r="F893" s="8"/>
      <c r="G893" s="8"/>
      <c r="H893" s="8"/>
      <c r="I893" s="8"/>
      <c r="J893" s="8"/>
      <c r="K893" s="8"/>
      <c r="L893" s="8"/>
    </row>
    <row r="894" spans="1:12" ht="14.25" customHeight="1">
      <c r="A894" s="8"/>
      <c r="B894" s="8"/>
      <c r="C894" s="278"/>
      <c r="D894" s="8"/>
      <c r="E894" s="8"/>
      <c r="F894" s="8"/>
      <c r="G894" s="8"/>
      <c r="H894" s="8"/>
      <c r="I894" s="8"/>
      <c r="J894" s="8"/>
      <c r="K894" s="8"/>
      <c r="L894" s="8"/>
    </row>
    <row r="895" spans="1:12" ht="14.25" customHeight="1">
      <c r="A895" s="8"/>
      <c r="B895" s="8"/>
      <c r="C895" s="278"/>
      <c r="D895" s="8"/>
      <c r="E895" s="8"/>
      <c r="F895" s="8"/>
      <c r="G895" s="8"/>
      <c r="H895" s="8"/>
      <c r="I895" s="8"/>
      <c r="J895" s="8"/>
      <c r="K895" s="8"/>
      <c r="L895" s="8"/>
    </row>
    <row r="896" spans="1:12" ht="14.25" customHeight="1">
      <c r="A896" s="8"/>
      <c r="B896" s="8"/>
      <c r="C896" s="278"/>
      <c r="D896" s="8"/>
      <c r="E896" s="8"/>
      <c r="F896" s="8"/>
      <c r="G896" s="8"/>
      <c r="H896" s="8"/>
      <c r="I896" s="8"/>
      <c r="J896" s="8"/>
      <c r="K896" s="8"/>
      <c r="L896" s="8"/>
    </row>
    <row r="897" spans="1:12" ht="14.25" customHeight="1">
      <c r="A897" s="8"/>
      <c r="B897" s="8"/>
      <c r="C897" s="278"/>
      <c r="D897" s="8"/>
      <c r="E897" s="8"/>
      <c r="F897" s="8"/>
      <c r="G897" s="8"/>
      <c r="H897" s="8"/>
      <c r="I897" s="8"/>
      <c r="J897" s="8"/>
      <c r="K897" s="8"/>
      <c r="L897" s="8"/>
    </row>
    <row r="898" spans="1:12" ht="14.25" customHeight="1">
      <c r="A898" s="8"/>
      <c r="B898" s="8"/>
      <c r="C898" s="278"/>
      <c r="D898" s="8"/>
      <c r="E898" s="8"/>
      <c r="F898" s="8"/>
      <c r="G898" s="8"/>
      <c r="H898" s="8"/>
      <c r="I898" s="8"/>
      <c r="J898" s="8"/>
      <c r="K898" s="8"/>
      <c r="L898" s="8"/>
    </row>
    <row r="899" spans="1:12" ht="14.25" customHeight="1">
      <c r="A899" s="8"/>
      <c r="B899" s="8"/>
      <c r="C899" s="278"/>
      <c r="D899" s="8"/>
      <c r="E899" s="8"/>
      <c r="F899" s="8"/>
      <c r="G899" s="8"/>
      <c r="H899" s="8"/>
      <c r="I899" s="8"/>
      <c r="J899" s="8"/>
      <c r="K899" s="8"/>
      <c r="L899" s="8"/>
    </row>
    <row r="900" spans="1:12" ht="14.25" customHeight="1">
      <c r="A900" s="8"/>
      <c r="B900" s="8"/>
      <c r="C900" s="278"/>
      <c r="D900" s="8"/>
      <c r="E900" s="8"/>
      <c r="F900" s="8"/>
      <c r="G900" s="8"/>
      <c r="H900" s="8"/>
      <c r="I900" s="8"/>
      <c r="J900" s="8"/>
      <c r="K900" s="8"/>
      <c r="L900" s="8"/>
    </row>
    <row r="901" spans="1:12" ht="14.25" customHeight="1">
      <c r="A901" s="8"/>
      <c r="B901" s="8"/>
      <c r="C901" s="278"/>
      <c r="D901" s="8"/>
      <c r="E901" s="8"/>
      <c r="F901" s="8"/>
      <c r="G901" s="8"/>
      <c r="H901" s="8"/>
      <c r="I901" s="8"/>
      <c r="J901" s="8"/>
      <c r="K901" s="8"/>
      <c r="L901" s="8"/>
    </row>
    <row r="902" spans="1:12" ht="14.25" customHeight="1">
      <c r="A902" s="8"/>
      <c r="B902" s="8"/>
      <c r="C902" s="278"/>
      <c r="D902" s="8"/>
      <c r="E902" s="8"/>
      <c r="F902" s="8"/>
      <c r="G902" s="8"/>
      <c r="H902" s="8"/>
      <c r="I902" s="8"/>
      <c r="J902" s="8"/>
      <c r="K902" s="8"/>
      <c r="L902" s="8"/>
    </row>
    <row r="903" spans="1:12" ht="14.25" customHeight="1">
      <c r="A903" s="8"/>
      <c r="B903" s="8"/>
      <c r="C903" s="278"/>
      <c r="D903" s="8"/>
      <c r="E903" s="8"/>
      <c r="F903" s="8"/>
      <c r="G903" s="8"/>
      <c r="H903" s="8"/>
      <c r="I903" s="8"/>
      <c r="J903" s="8"/>
      <c r="K903" s="8"/>
      <c r="L903" s="8"/>
    </row>
    <row r="904" spans="1:12" ht="14.25" customHeight="1">
      <c r="A904" s="8"/>
      <c r="B904" s="8"/>
      <c r="C904" s="278"/>
      <c r="D904" s="8"/>
      <c r="E904" s="8"/>
      <c r="F904" s="8"/>
      <c r="G904" s="8"/>
      <c r="H904" s="8"/>
      <c r="I904" s="8"/>
      <c r="J904" s="8"/>
      <c r="K904" s="8"/>
      <c r="L904" s="8"/>
    </row>
    <row r="905" spans="1:12" ht="14.25" customHeight="1">
      <c r="A905" s="8"/>
      <c r="B905" s="8"/>
      <c r="C905" s="278"/>
      <c r="D905" s="8"/>
      <c r="E905" s="8"/>
      <c r="F905" s="8"/>
      <c r="G905" s="8"/>
      <c r="H905" s="8"/>
      <c r="I905" s="8"/>
      <c r="J905" s="8"/>
      <c r="K905" s="8"/>
      <c r="L905" s="8"/>
    </row>
    <row r="906" spans="1:12" ht="14.25" customHeight="1">
      <c r="A906" s="8"/>
      <c r="B906" s="8"/>
      <c r="C906" s="278"/>
      <c r="D906" s="8"/>
      <c r="E906" s="8"/>
      <c r="F906" s="8"/>
      <c r="G906" s="8"/>
      <c r="H906" s="8"/>
      <c r="I906" s="8"/>
      <c r="J906" s="8"/>
      <c r="K906" s="8"/>
      <c r="L906" s="8"/>
    </row>
    <row r="907" spans="1:12" ht="14.25" customHeight="1">
      <c r="A907" s="8"/>
      <c r="B907" s="8"/>
      <c r="C907" s="278"/>
      <c r="D907" s="8"/>
      <c r="E907" s="8"/>
      <c r="F907" s="8"/>
      <c r="G907" s="8"/>
      <c r="H907" s="8"/>
      <c r="I907" s="8"/>
      <c r="J907" s="8"/>
      <c r="K907" s="8"/>
      <c r="L907" s="8"/>
    </row>
    <row r="908" spans="1:12" ht="14.25" customHeight="1">
      <c r="A908" s="8"/>
      <c r="B908" s="8"/>
      <c r="C908" s="278"/>
      <c r="D908" s="8"/>
      <c r="E908" s="8"/>
      <c r="F908" s="8"/>
      <c r="G908" s="8"/>
      <c r="H908" s="8"/>
      <c r="I908" s="8"/>
      <c r="J908" s="8"/>
      <c r="K908" s="8"/>
      <c r="L908" s="8"/>
    </row>
    <row r="909" spans="1:12" ht="14.25" customHeight="1">
      <c r="A909" s="8"/>
      <c r="B909" s="8"/>
      <c r="C909" s="278"/>
      <c r="D909" s="8"/>
      <c r="E909" s="8"/>
      <c r="F909" s="8"/>
      <c r="G909" s="8"/>
      <c r="H909" s="8"/>
      <c r="I909" s="8"/>
      <c r="J909" s="8"/>
      <c r="K909" s="8"/>
      <c r="L909" s="8"/>
    </row>
    <row r="910" spans="1:12" ht="14.25" customHeight="1">
      <c r="A910" s="8"/>
      <c r="B910" s="8"/>
      <c r="C910" s="278"/>
      <c r="D910" s="8"/>
      <c r="E910" s="8"/>
      <c r="F910" s="8"/>
      <c r="G910" s="8"/>
      <c r="H910" s="8"/>
      <c r="I910" s="8"/>
      <c r="J910" s="8"/>
      <c r="K910" s="8"/>
      <c r="L910" s="8"/>
    </row>
    <row r="911" spans="1:12" ht="14.25" customHeight="1">
      <c r="A911" s="8"/>
      <c r="B911" s="8"/>
      <c r="C911" s="278"/>
      <c r="D911" s="8"/>
      <c r="E911" s="8"/>
      <c r="F911" s="8"/>
      <c r="G911" s="8"/>
      <c r="H911" s="8"/>
      <c r="I911" s="8"/>
      <c r="J911" s="8"/>
      <c r="K911" s="8"/>
      <c r="L911" s="8"/>
    </row>
    <row r="912" spans="1:12" ht="14.25" customHeight="1">
      <c r="A912" s="8"/>
      <c r="B912" s="8"/>
      <c r="C912" s="278"/>
      <c r="D912" s="8"/>
      <c r="E912" s="8"/>
      <c r="F912" s="8"/>
      <c r="G912" s="8"/>
      <c r="H912" s="8"/>
      <c r="I912" s="8"/>
      <c r="J912" s="8"/>
      <c r="K912" s="8"/>
      <c r="L912" s="8"/>
    </row>
    <row r="913" spans="1:12" ht="14.25" customHeight="1">
      <c r="A913" s="8"/>
      <c r="B913" s="8"/>
      <c r="C913" s="278"/>
      <c r="D913" s="8"/>
      <c r="E913" s="8"/>
      <c r="F913" s="8"/>
      <c r="G913" s="8"/>
      <c r="H913" s="8"/>
      <c r="I913" s="8"/>
      <c r="J913" s="8"/>
      <c r="K913" s="8"/>
      <c r="L913" s="8"/>
    </row>
    <row r="914" spans="1:12" ht="14.25" customHeight="1">
      <c r="A914" s="8"/>
      <c r="B914" s="8"/>
      <c r="C914" s="278"/>
      <c r="D914" s="8"/>
      <c r="E914" s="8"/>
      <c r="F914" s="8"/>
      <c r="G914" s="8"/>
      <c r="H914" s="8"/>
      <c r="I914" s="8"/>
      <c r="J914" s="8"/>
      <c r="K914" s="8"/>
      <c r="L914" s="8"/>
    </row>
    <row r="915" spans="1:12" ht="14.25" customHeight="1">
      <c r="A915" s="8"/>
      <c r="B915" s="8"/>
      <c r="C915" s="278"/>
      <c r="D915" s="8"/>
      <c r="E915" s="8"/>
      <c r="F915" s="8"/>
      <c r="G915" s="8"/>
      <c r="H915" s="8"/>
      <c r="I915" s="8"/>
      <c r="J915" s="8"/>
      <c r="K915" s="8"/>
      <c r="L915" s="8"/>
    </row>
    <row r="916" spans="1:12" ht="14.25" customHeight="1">
      <c r="A916" s="8"/>
      <c r="B916" s="8"/>
      <c r="C916" s="278"/>
      <c r="D916" s="8"/>
      <c r="E916" s="8"/>
      <c r="F916" s="8"/>
      <c r="G916" s="8"/>
      <c r="H916" s="8"/>
      <c r="I916" s="8"/>
      <c r="J916" s="8"/>
      <c r="K916" s="8"/>
      <c r="L916" s="8"/>
    </row>
    <row r="917" spans="1:12" ht="14.25" customHeight="1">
      <c r="A917" s="8"/>
      <c r="B917" s="8"/>
      <c r="C917" s="278"/>
      <c r="D917" s="8"/>
      <c r="E917" s="8"/>
      <c r="F917" s="8"/>
      <c r="G917" s="8"/>
      <c r="H917" s="8"/>
      <c r="I917" s="8"/>
      <c r="J917" s="8"/>
      <c r="K917" s="8"/>
      <c r="L917" s="8"/>
    </row>
    <row r="918" spans="1:12" ht="14.25" customHeight="1">
      <c r="A918" s="8"/>
      <c r="B918" s="8"/>
      <c r="C918" s="278"/>
      <c r="D918" s="8"/>
      <c r="E918" s="8"/>
      <c r="F918" s="8"/>
      <c r="G918" s="8"/>
      <c r="H918" s="8"/>
      <c r="I918" s="8"/>
      <c r="J918" s="8"/>
      <c r="K918" s="8"/>
      <c r="L918" s="8"/>
    </row>
    <row r="919" spans="1:12" ht="14.25" customHeight="1">
      <c r="A919" s="8"/>
      <c r="B919" s="8"/>
      <c r="C919" s="278"/>
      <c r="D919" s="8"/>
      <c r="E919" s="8"/>
      <c r="F919" s="8"/>
      <c r="G919" s="8"/>
      <c r="H919" s="8"/>
      <c r="I919" s="8"/>
      <c r="J919" s="8"/>
      <c r="K919" s="8"/>
      <c r="L919" s="8"/>
    </row>
    <row r="920" spans="1:12" ht="14.25" customHeight="1">
      <c r="A920" s="8"/>
      <c r="B920" s="8"/>
      <c r="C920" s="278"/>
      <c r="D920" s="8"/>
      <c r="E920" s="8"/>
      <c r="F920" s="8"/>
      <c r="G920" s="8"/>
      <c r="H920" s="8"/>
      <c r="I920" s="8"/>
      <c r="J920" s="8"/>
      <c r="K920" s="8"/>
      <c r="L920" s="8"/>
    </row>
    <row r="921" spans="1:12" ht="14.25" customHeight="1">
      <c r="A921" s="8"/>
      <c r="B921" s="8"/>
      <c r="C921" s="27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14.25" customHeight="1">
      <c r="A922" s="8"/>
      <c r="B922" s="8"/>
      <c r="C922" s="278"/>
      <c r="D922" s="8"/>
      <c r="E922" s="8"/>
      <c r="F922" s="8"/>
      <c r="G922" s="8"/>
      <c r="H922" s="8"/>
      <c r="I922" s="8"/>
      <c r="J922" s="8"/>
      <c r="K922" s="8"/>
      <c r="L922" s="8"/>
    </row>
    <row r="923" spans="1:12" ht="14.25" customHeight="1">
      <c r="A923" s="8"/>
      <c r="B923" s="8"/>
      <c r="C923" s="278"/>
      <c r="D923" s="8"/>
      <c r="E923" s="8"/>
      <c r="F923" s="8"/>
      <c r="G923" s="8"/>
      <c r="H923" s="8"/>
      <c r="I923" s="8"/>
      <c r="J923" s="8"/>
      <c r="K923" s="8"/>
      <c r="L923" s="8"/>
    </row>
    <row r="924" spans="1:12" ht="14.25" customHeight="1">
      <c r="A924" s="8"/>
      <c r="B924" s="8"/>
      <c r="C924" s="278"/>
      <c r="D924" s="8"/>
      <c r="E924" s="8"/>
      <c r="F924" s="8"/>
      <c r="G924" s="8"/>
      <c r="H924" s="8"/>
      <c r="I924" s="8"/>
      <c r="J924" s="8"/>
      <c r="K924" s="8"/>
      <c r="L924" s="8"/>
    </row>
    <row r="925" spans="1:12" ht="14.25" customHeight="1">
      <c r="A925" s="8"/>
      <c r="B925" s="8"/>
      <c r="C925" s="278"/>
      <c r="D925" s="8"/>
      <c r="E925" s="8"/>
      <c r="F925" s="8"/>
      <c r="G925" s="8"/>
      <c r="H925" s="8"/>
      <c r="I925" s="8"/>
      <c r="J925" s="8"/>
      <c r="K925" s="8"/>
      <c r="L925" s="8"/>
    </row>
    <row r="926" spans="1:12" ht="14.25" customHeight="1">
      <c r="A926" s="8"/>
      <c r="B926" s="8"/>
      <c r="C926" s="278"/>
      <c r="D926" s="8"/>
      <c r="E926" s="8"/>
      <c r="F926" s="8"/>
      <c r="G926" s="8"/>
      <c r="H926" s="8"/>
      <c r="I926" s="8"/>
      <c r="J926" s="8"/>
      <c r="K926" s="8"/>
      <c r="L926" s="8"/>
    </row>
    <row r="927" spans="1:12" ht="14.25" customHeight="1">
      <c r="A927" s="8"/>
      <c r="B927" s="8"/>
      <c r="C927" s="278"/>
      <c r="D927" s="8"/>
      <c r="E927" s="8"/>
      <c r="F927" s="8"/>
      <c r="G927" s="8"/>
      <c r="H927" s="8"/>
      <c r="I927" s="8"/>
      <c r="J927" s="8"/>
      <c r="K927" s="8"/>
      <c r="L927" s="8"/>
    </row>
    <row r="928" spans="1:12" ht="14.25" customHeight="1">
      <c r="A928" s="8"/>
      <c r="B928" s="8"/>
      <c r="C928" s="278"/>
      <c r="D928" s="8"/>
      <c r="E928" s="8"/>
      <c r="F928" s="8"/>
      <c r="G928" s="8"/>
      <c r="H928" s="8"/>
      <c r="I928" s="8"/>
      <c r="J928" s="8"/>
      <c r="K928" s="8"/>
      <c r="L928" s="8"/>
    </row>
    <row r="929" spans="1:12" ht="14.25" customHeight="1">
      <c r="A929" s="8"/>
      <c r="B929" s="8"/>
      <c r="C929" s="278"/>
      <c r="D929" s="8"/>
      <c r="E929" s="8"/>
      <c r="F929" s="8"/>
      <c r="G929" s="8"/>
      <c r="H929" s="8"/>
      <c r="I929" s="8"/>
      <c r="J929" s="8"/>
      <c r="K929" s="8"/>
      <c r="L929" s="8"/>
    </row>
    <row r="930" spans="1:12" ht="14.25" customHeight="1">
      <c r="A930" s="8"/>
      <c r="B930" s="8"/>
      <c r="C930" s="278"/>
      <c r="D930" s="8"/>
      <c r="E930" s="8"/>
      <c r="F930" s="8"/>
      <c r="G930" s="8"/>
      <c r="H930" s="8"/>
      <c r="I930" s="8"/>
      <c r="J930" s="8"/>
      <c r="K930" s="8"/>
      <c r="L930" s="8"/>
    </row>
    <row r="931" spans="1:12" ht="14.25" customHeight="1">
      <c r="A931" s="8"/>
      <c r="B931" s="8"/>
      <c r="C931" s="278"/>
      <c r="D931" s="8"/>
      <c r="E931" s="8"/>
      <c r="F931" s="8"/>
      <c r="G931" s="8"/>
      <c r="H931" s="8"/>
      <c r="I931" s="8"/>
      <c r="J931" s="8"/>
      <c r="K931" s="8"/>
      <c r="L931" s="8"/>
    </row>
    <row r="932" spans="1:12" ht="14.25" customHeight="1">
      <c r="A932" s="8"/>
      <c r="B932" s="8"/>
      <c r="C932" s="278"/>
      <c r="D932" s="8"/>
      <c r="E932" s="8"/>
      <c r="F932" s="8"/>
      <c r="G932" s="8"/>
      <c r="H932" s="8"/>
      <c r="I932" s="8"/>
      <c r="J932" s="8"/>
      <c r="K932" s="8"/>
      <c r="L932" s="8"/>
    </row>
    <row r="933" spans="1:12" ht="14.25" customHeight="1">
      <c r="A933" s="8"/>
      <c r="B933" s="8"/>
      <c r="C933" s="278"/>
      <c r="D933" s="8"/>
      <c r="E933" s="8"/>
      <c r="F933" s="8"/>
      <c r="G933" s="8"/>
      <c r="H933" s="8"/>
      <c r="I933" s="8"/>
      <c r="J933" s="8"/>
      <c r="K933" s="8"/>
      <c r="L933" s="8"/>
    </row>
    <row r="934" spans="1:12" ht="14.25" customHeight="1">
      <c r="A934" s="8"/>
      <c r="B934" s="8"/>
      <c r="C934" s="278"/>
      <c r="D934" s="8"/>
      <c r="E934" s="8"/>
      <c r="F934" s="8"/>
      <c r="G934" s="8"/>
      <c r="H934" s="8"/>
      <c r="I934" s="8"/>
      <c r="J934" s="8"/>
      <c r="K934" s="8"/>
      <c r="L934" s="8"/>
    </row>
    <row r="935" spans="1:12" ht="14.25" customHeight="1">
      <c r="A935" s="8"/>
      <c r="B935" s="8"/>
      <c r="C935" s="278"/>
      <c r="D935" s="8"/>
      <c r="E935" s="8"/>
      <c r="F935" s="8"/>
      <c r="G935" s="8"/>
      <c r="H935" s="8"/>
      <c r="I935" s="8"/>
      <c r="J935" s="8"/>
      <c r="K935" s="8"/>
      <c r="L935" s="8"/>
    </row>
    <row r="936" spans="1:12" ht="14.25" customHeight="1">
      <c r="A936" s="8"/>
      <c r="B936" s="8"/>
      <c r="C936" s="278"/>
      <c r="D936" s="8"/>
      <c r="E936" s="8"/>
      <c r="F936" s="8"/>
      <c r="G936" s="8"/>
      <c r="H936" s="8"/>
      <c r="I936" s="8"/>
      <c r="J936" s="8"/>
      <c r="K936" s="8"/>
      <c r="L936" s="8"/>
    </row>
    <row r="937" spans="1:12" ht="14.25" customHeight="1">
      <c r="A937" s="8"/>
      <c r="B937" s="8"/>
      <c r="C937" s="278"/>
      <c r="D937" s="8"/>
      <c r="E937" s="8"/>
      <c r="F937" s="8"/>
      <c r="G937" s="8"/>
      <c r="H937" s="8"/>
      <c r="I937" s="8"/>
      <c r="J937" s="8"/>
      <c r="K937" s="8"/>
      <c r="L937" s="8"/>
    </row>
    <row r="938" spans="1:12" ht="14.25" customHeight="1">
      <c r="A938" s="8"/>
      <c r="B938" s="8"/>
      <c r="C938" s="278"/>
      <c r="D938" s="8"/>
      <c r="E938" s="8"/>
      <c r="F938" s="8"/>
      <c r="G938" s="8"/>
      <c r="H938" s="8"/>
      <c r="I938" s="8"/>
      <c r="J938" s="8"/>
      <c r="K938" s="8"/>
      <c r="L938" s="8"/>
    </row>
    <row r="939" spans="1:12" ht="14.25" customHeight="1">
      <c r="A939" s="8"/>
      <c r="B939" s="8"/>
      <c r="C939" s="278"/>
      <c r="D939" s="8"/>
      <c r="E939" s="8"/>
      <c r="F939" s="8"/>
      <c r="G939" s="8"/>
      <c r="H939" s="8"/>
      <c r="I939" s="8"/>
      <c r="J939" s="8"/>
      <c r="K939" s="8"/>
      <c r="L939" s="8"/>
    </row>
    <row r="940" spans="1:12" ht="14.25" customHeight="1">
      <c r="A940" s="8"/>
      <c r="B940" s="8"/>
      <c r="C940" s="278"/>
      <c r="D940" s="8"/>
      <c r="E940" s="8"/>
      <c r="F940" s="8"/>
      <c r="G940" s="8"/>
      <c r="H940" s="8"/>
      <c r="I940" s="8"/>
      <c r="J940" s="8"/>
      <c r="K940" s="8"/>
      <c r="L940" s="8"/>
    </row>
    <row r="941" spans="1:12" ht="14.25" customHeight="1">
      <c r="A941" s="8"/>
      <c r="B941" s="8"/>
      <c r="C941" s="278"/>
      <c r="D941" s="8"/>
      <c r="E941" s="8"/>
      <c r="F941" s="8"/>
      <c r="G941" s="8"/>
      <c r="H941" s="8"/>
      <c r="I941" s="8"/>
      <c r="J941" s="8"/>
      <c r="K941" s="8"/>
      <c r="L941" s="8"/>
    </row>
    <row r="942" spans="1:12" ht="14.25" customHeight="1">
      <c r="A942" s="8"/>
      <c r="B942" s="8"/>
      <c r="C942" s="278"/>
      <c r="D942" s="8"/>
      <c r="E942" s="8"/>
      <c r="F942" s="8"/>
      <c r="G942" s="8"/>
      <c r="H942" s="8"/>
      <c r="I942" s="8"/>
      <c r="J942" s="8"/>
      <c r="K942" s="8"/>
      <c r="L942" s="8"/>
    </row>
    <row r="943" spans="1:12" ht="14.25" customHeight="1">
      <c r="A943" s="8"/>
      <c r="B943" s="8"/>
      <c r="C943" s="278"/>
      <c r="D943" s="8"/>
      <c r="E943" s="8"/>
      <c r="F943" s="8"/>
      <c r="G943" s="8"/>
      <c r="H943" s="8"/>
      <c r="I943" s="8"/>
      <c r="J943" s="8"/>
      <c r="K943" s="8"/>
      <c r="L943" s="8"/>
    </row>
    <row r="944" spans="1:12" ht="14.25" customHeight="1">
      <c r="A944" s="8"/>
      <c r="B944" s="8"/>
      <c r="C944" s="278"/>
      <c r="D944" s="8"/>
      <c r="E944" s="8"/>
      <c r="F944" s="8"/>
      <c r="G944" s="8"/>
      <c r="H944" s="8"/>
      <c r="I944" s="8"/>
      <c r="J944" s="8"/>
      <c r="K944" s="8"/>
      <c r="L944" s="8"/>
    </row>
    <row r="945" spans="1:12" ht="14.25" customHeight="1">
      <c r="A945" s="8"/>
      <c r="B945" s="8"/>
      <c r="C945" s="278"/>
      <c r="D945" s="8"/>
      <c r="E945" s="8"/>
      <c r="F945" s="8"/>
      <c r="G945" s="8"/>
      <c r="H945" s="8"/>
      <c r="I945" s="8"/>
      <c r="J945" s="8"/>
      <c r="K945" s="8"/>
      <c r="L945" s="8"/>
    </row>
    <row r="946" spans="1:12" ht="14.25" customHeight="1">
      <c r="A946" s="8"/>
      <c r="B946" s="8"/>
      <c r="C946" s="278"/>
      <c r="D946" s="8"/>
      <c r="E946" s="8"/>
      <c r="F946" s="8"/>
      <c r="G946" s="8"/>
      <c r="H946" s="8"/>
      <c r="I946" s="8"/>
      <c r="J946" s="8"/>
      <c r="K946" s="8"/>
      <c r="L946" s="8"/>
    </row>
    <row r="947" spans="1:12" ht="14.25" customHeight="1">
      <c r="A947" s="8"/>
      <c r="B947" s="8"/>
      <c r="C947" s="278"/>
      <c r="D947" s="8"/>
      <c r="E947" s="8"/>
      <c r="F947" s="8"/>
      <c r="G947" s="8"/>
      <c r="H947" s="8"/>
      <c r="I947" s="8"/>
      <c r="J947" s="8"/>
      <c r="K947" s="8"/>
      <c r="L947" s="8"/>
    </row>
    <row r="948" spans="1:12" ht="14.25" customHeight="1">
      <c r="A948" s="8"/>
      <c r="B948" s="8"/>
      <c r="C948" s="278"/>
      <c r="D948" s="8"/>
      <c r="E948" s="8"/>
      <c r="F948" s="8"/>
      <c r="G948" s="8"/>
      <c r="H948" s="8"/>
      <c r="I948" s="8"/>
      <c r="J948" s="8"/>
      <c r="K948" s="8"/>
      <c r="L948" s="8"/>
    </row>
    <row r="949" spans="1:12" ht="14.25" customHeight="1">
      <c r="A949" s="8"/>
      <c r="B949" s="8"/>
      <c r="C949" s="278"/>
      <c r="D949" s="8"/>
      <c r="E949" s="8"/>
      <c r="F949" s="8"/>
      <c r="G949" s="8"/>
      <c r="H949" s="8"/>
      <c r="I949" s="8"/>
      <c r="J949" s="8"/>
      <c r="K949" s="8"/>
      <c r="L949" s="8"/>
    </row>
    <row r="950" spans="1:12" ht="14.25" customHeight="1">
      <c r="A950" s="8"/>
      <c r="B950" s="8"/>
      <c r="C950" s="278"/>
      <c r="D950" s="8"/>
      <c r="E950" s="8"/>
      <c r="F950" s="8"/>
      <c r="G950" s="8"/>
      <c r="H950" s="8"/>
      <c r="I950" s="8"/>
      <c r="J950" s="8"/>
      <c r="K950" s="8"/>
      <c r="L950" s="8"/>
    </row>
    <row r="951" spans="1:12" ht="14.25" customHeight="1">
      <c r="A951" s="8"/>
      <c r="B951" s="8"/>
      <c r="C951" s="278"/>
      <c r="D951" s="8"/>
      <c r="E951" s="8"/>
      <c r="F951" s="8"/>
      <c r="G951" s="8"/>
      <c r="H951" s="8"/>
      <c r="I951" s="8"/>
      <c r="J951" s="8"/>
      <c r="K951" s="8"/>
      <c r="L951" s="8"/>
    </row>
    <row r="952" spans="1:12" ht="14.25" customHeight="1">
      <c r="A952" s="8"/>
      <c r="B952" s="8"/>
      <c r="C952" s="278"/>
      <c r="D952" s="8"/>
      <c r="E952" s="8"/>
      <c r="F952" s="8"/>
      <c r="G952" s="8"/>
      <c r="H952" s="8"/>
      <c r="I952" s="8"/>
      <c r="J952" s="8"/>
      <c r="K952" s="8"/>
      <c r="L952" s="8"/>
    </row>
    <row r="953" spans="1:12" ht="14.25" customHeight="1">
      <c r="A953" s="8"/>
      <c r="B953" s="8"/>
      <c r="C953" s="278"/>
      <c r="D953" s="8"/>
      <c r="E953" s="8"/>
      <c r="F953" s="8"/>
      <c r="G953" s="8"/>
      <c r="H953" s="8"/>
      <c r="I953" s="8"/>
      <c r="J953" s="8"/>
      <c r="K953" s="8"/>
      <c r="L953" s="8"/>
    </row>
    <row r="954" spans="1:12" ht="14.25" customHeight="1">
      <c r="A954" s="8"/>
      <c r="B954" s="8"/>
      <c r="C954" s="278"/>
      <c r="D954" s="8"/>
      <c r="E954" s="8"/>
      <c r="F954" s="8"/>
      <c r="G954" s="8"/>
      <c r="H954" s="8"/>
      <c r="I954" s="8"/>
      <c r="J954" s="8"/>
      <c r="K954" s="8"/>
      <c r="L954" s="8"/>
    </row>
    <row r="955" spans="1:12" ht="14.25" customHeight="1">
      <c r="A955" s="8"/>
      <c r="B955" s="8"/>
      <c r="C955" s="278"/>
      <c r="D955" s="8"/>
      <c r="E955" s="8"/>
      <c r="F955" s="8"/>
      <c r="G955" s="8"/>
      <c r="H955" s="8"/>
      <c r="I955" s="8"/>
      <c r="J955" s="8"/>
      <c r="K955" s="8"/>
      <c r="L955" s="8"/>
    </row>
    <row r="956" spans="1:12" ht="14.25" customHeight="1">
      <c r="A956" s="8"/>
      <c r="B956" s="8"/>
      <c r="C956" s="278"/>
      <c r="D956" s="8"/>
      <c r="E956" s="8"/>
      <c r="F956" s="8"/>
      <c r="G956" s="8"/>
      <c r="H956" s="8"/>
      <c r="I956" s="8"/>
      <c r="J956" s="8"/>
      <c r="K956" s="8"/>
      <c r="L956" s="8"/>
    </row>
    <row r="957" spans="1:12" ht="14.25" customHeight="1">
      <c r="A957" s="8"/>
      <c r="B957" s="8"/>
      <c r="C957" s="278"/>
      <c r="D957" s="8"/>
      <c r="E957" s="8"/>
      <c r="F957" s="8"/>
      <c r="G957" s="8"/>
      <c r="H957" s="8"/>
      <c r="I957" s="8"/>
      <c r="J957" s="8"/>
      <c r="K957" s="8"/>
      <c r="L957" s="8"/>
    </row>
    <row r="958" spans="1:12" ht="14.25" customHeight="1">
      <c r="A958" s="8"/>
      <c r="B958" s="8"/>
      <c r="C958" s="278"/>
      <c r="D958" s="8"/>
      <c r="E958" s="8"/>
      <c r="F958" s="8"/>
      <c r="G958" s="8"/>
      <c r="H958" s="8"/>
      <c r="I958" s="8"/>
      <c r="J958" s="8"/>
      <c r="K958" s="8"/>
      <c r="L958" s="8"/>
    </row>
    <row r="959" spans="1:12" ht="14.25" customHeight="1">
      <c r="A959" s="8"/>
      <c r="B959" s="8"/>
      <c r="C959" s="278"/>
      <c r="D959" s="8"/>
      <c r="E959" s="8"/>
      <c r="F959" s="8"/>
      <c r="G959" s="8"/>
      <c r="H959" s="8"/>
      <c r="I959" s="8"/>
      <c r="J959" s="8"/>
      <c r="K959" s="8"/>
      <c r="L959" s="8"/>
    </row>
    <row r="960" spans="1:12" ht="14.25" customHeight="1">
      <c r="A960" s="8"/>
      <c r="B960" s="8"/>
      <c r="C960" s="278"/>
      <c r="D960" s="8"/>
      <c r="E960" s="8"/>
      <c r="F960" s="8"/>
      <c r="G960" s="8"/>
      <c r="H960" s="8"/>
      <c r="I960" s="8"/>
      <c r="J960" s="8"/>
      <c r="K960" s="8"/>
      <c r="L960" s="8"/>
    </row>
    <row r="961" spans="1:12" ht="14.25" customHeight="1">
      <c r="A961" s="8"/>
      <c r="B961" s="8"/>
      <c r="C961" s="278"/>
      <c r="D961" s="8"/>
      <c r="E961" s="8"/>
      <c r="F961" s="8"/>
      <c r="G961" s="8"/>
      <c r="H961" s="8"/>
      <c r="I961" s="8"/>
      <c r="J961" s="8"/>
      <c r="K961" s="8"/>
      <c r="L961" s="8"/>
    </row>
    <row r="962" spans="1:12" ht="14.25" customHeight="1">
      <c r="A962" s="8"/>
      <c r="B962" s="8"/>
      <c r="C962" s="278"/>
      <c r="D962" s="8"/>
      <c r="E962" s="8"/>
      <c r="F962" s="8"/>
      <c r="G962" s="8"/>
      <c r="H962" s="8"/>
      <c r="I962" s="8"/>
      <c r="J962" s="8"/>
      <c r="K962" s="8"/>
      <c r="L962" s="8"/>
    </row>
    <row r="963" spans="1:12" ht="14.25" customHeight="1">
      <c r="A963" s="8"/>
      <c r="B963" s="8"/>
      <c r="C963" s="278"/>
      <c r="D963" s="8"/>
      <c r="E963" s="8"/>
      <c r="F963" s="8"/>
      <c r="G963" s="8"/>
      <c r="H963" s="8"/>
      <c r="I963" s="8"/>
      <c r="J963" s="8"/>
      <c r="K963" s="8"/>
      <c r="L963" s="8"/>
    </row>
    <row r="964" spans="1:12" ht="14.25" customHeight="1">
      <c r="A964" s="8"/>
      <c r="B964" s="8"/>
      <c r="C964" s="278"/>
      <c r="D964" s="8"/>
      <c r="E964" s="8"/>
      <c r="F964" s="8"/>
      <c r="G964" s="8"/>
      <c r="H964" s="8"/>
      <c r="I964" s="8"/>
      <c r="J964" s="8"/>
      <c r="K964" s="8"/>
      <c r="L964" s="8"/>
    </row>
    <row r="965" spans="1:12" ht="14.25" customHeight="1">
      <c r="A965" s="8"/>
      <c r="B965" s="8"/>
      <c r="C965" s="278"/>
      <c r="D965" s="8"/>
      <c r="E965" s="8"/>
      <c r="F965" s="8"/>
      <c r="G965" s="8"/>
      <c r="H965" s="8"/>
      <c r="I965" s="8"/>
      <c r="J965" s="8"/>
      <c r="K965" s="8"/>
      <c r="L965" s="8"/>
    </row>
    <row r="966" spans="1:12" ht="14.25" customHeight="1">
      <c r="A966" s="8"/>
      <c r="B966" s="8"/>
      <c r="C966" s="278"/>
      <c r="D966" s="8"/>
      <c r="E966" s="8"/>
      <c r="F966" s="8"/>
      <c r="G966" s="8"/>
      <c r="H966" s="8"/>
      <c r="I966" s="8"/>
      <c r="J966" s="8"/>
      <c r="K966" s="8"/>
      <c r="L966" s="8"/>
    </row>
    <row r="967" spans="1:12" ht="14.25" customHeight="1">
      <c r="A967" s="8"/>
      <c r="B967" s="8"/>
      <c r="C967" s="278"/>
      <c r="D967" s="8"/>
      <c r="E967" s="8"/>
      <c r="F967" s="8"/>
      <c r="G967" s="8"/>
      <c r="H967" s="8"/>
      <c r="I967" s="8"/>
      <c r="J967" s="8"/>
      <c r="K967" s="8"/>
      <c r="L967" s="8"/>
    </row>
    <row r="968" spans="1:12" ht="14.25" customHeight="1">
      <c r="A968" s="8"/>
      <c r="B968" s="8"/>
      <c r="C968" s="278"/>
      <c r="D968" s="8"/>
      <c r="E968" s="8"/>
      <c r="F968" s="8"/>
      <c r="G968" s="8"/>
      <c r="H968" s="8"/>
      <c r="I968" s="8"/>
      <c r="J968" s="8"/>
      <c r="K968" s="8"/>
      <c r="L968" s="8"/>
    </row>
    <row r="969" spans="1:12" ht="14.25" customHeight="1">
      <c r="A969" s="8"/>
      <c r="B969" s="8"/>
      <c r="C969" s="278"/>
      <c r="D969" s="8"/>
      <c r="E969" s="8"/>
      <c r="F969" s="8"/>
      <c r="G969" s="8"/>
      <c r="H969" s="8"/>
      <c r="I969" s="8"/>
      <c r="J969" s="8"/>
      <c r="K969" s="8"/>
      <c r="L969" s="8"/>
    </row>
    <row r="970" spans="1:12" ht="14.25" customHeight="1">
      <c r="A970" s="8"/>
      <c r="B970" s="8"/>
      <c r="C970" s="278"/>
      <c r="D970" s="8"/>
      <c r="E970" s="8"/>
      <c r="F970" s="8"/>
      <c r="G970" s="8"/>
      <c r="H970" s="8"/>
      <c r="I970" s="8"/>
      <c r="J970" s="8"/>
      <c r="K970" s="8"/>
      <c r="L970" s="8"/>
    </row>
    <row r="971" spans="1:12" ht="14.25" customHeight="1">
      <c r="A971" s="8"/>
      <c r="B971" s="8"/>
      <c r="C971" s="278"/>
      <c r="D971" s="8"/>
      <c r="E971" s="8"/>
      <c r="F971" s="8"/>
      <c r="G971" s="8"/>
      <c r="H971" s="8"/>
      <c r="I971" s="8"/>
      <c r="J971" s="8"/>
      <c r="K971" s="8"/>
      <c r="L971" s="8"/>
    </row>
    <row r="972" spans="1:12" ht="14.25" customHeight="1">
      <c r="A972" s="8"/>
      <c r="B972" s="8"/>
      <c r="C972" s="278"/>
      <c r="D972" s="8"/>
      <c r="E972" s="8"/>
      <c r="F972" s="8"/>
      <c r="G972" s="8"/>
      <c r="H972" s="8"/>
      <c r="I972" s="8"/>
      <c r="J972" s="8"/>
      <c r="K972" s="8"/>
      <c r="L972" s="8"/>
    </row>
    <row r="973" spans="1:12" ht="14.25" customHeight="1">
      <c r="A973" s="8"/>
      <c r="B973" s="8"/>
      <c r="C973" s="278"/>
      <c r="D973" s="8"/>
      <c r="E973" s="8"/>
      <c r="F973" s="8"/>
      <c r="G973" s="8"/>
      <c r="H973" s="8"/>
      <c r="I973" s="8"/>
      <c r="J973" s="8"/>
      <c r="K973" s="8"/>
      <c r="L973" s="8"/>
    </row>
    <row r="974" spans="1:12" ht="14.25" customHeight="1">
      <c r="A974" s="8"/>
      <c r="B974" s="8"/>
      <c r="C974" s="278"/>
      <c r="D974" s="8"/>
      <c r="E974" s="8"/>
      <c r="F974" s="8"/>
      <c r="G974" s="8"/>
      <c r="H974" s="8"/>
      <c r="I974" s="8"/>
      <c r="J974" s="8"/>
      <c r="K974" s="8"/>
      <c r="L974" s="8"/>
    </row>
    <row r="975" spans="1:12" ht="14.25" customHeight="1">
      <c r="A975" s="8"/>
      <c r="B975" s="8"/>
      <c r="C975" s="278"/>
      <c r="D975" s="8"/>
      <c r="E975" s="8"/>
      <c r="F975" s="8"/>
      <c r="G975" s="8"/>
      <c r="H975" s="8"/>
      <c r="I975" s="8"/>
      <c r="J975" s="8"/>
      <c r="K975" s="8"/>
      <c r="L975" s="8"/>
    </row>
    <row r="976" spans="1:12" ht="14.25" customHeight="1">
      <c r="A976" s="8"/>
      <c r="B976" s="8"/>
      <c r="C976" s="278"/>
      <c r="D976" s="8"/>
      <c r="E976" s="8"/>
      <c r="F976" s="8"/>
      <c r="G976" s="8"/>
      <c r="H976" s="8"/>
      <c r="I976" s="8"/>
      <c r="J976" s="8"/>
      <c r="K976" s="8"/>
      <c r="L976" s="8"/>
    </row>
    <row r="977" spans="1:12" ht="14.25" customHeight="1">
      <c r="A977" s="8"/>
      <c r="B977" s="8"/>
      <c r="C977" s="278"/>
      <c r="D977" s="8"/>
      <c r="E977" s="8"/>
      <c r="F977" s="8"/>
      <c r="G977" s="8"/>
      <c r="H977" s="8"/>
      <c r="I977" s="8"/>
      <c r="J977" s="8"/>
      <c r="K977" s="8"/>
      <c r="L977" s="8"/>
    </row>
    <row r="978" spans="1:12" ht="14.25" customHeight="1">
      <c r="A978" s="8"/>
      <c r="B978" s="8"/>
      <c r="C978" s="278"/>
      <c r="D978" s="8"/>
      <c r="E978" s="8"/>
      <c r="F978" s="8"/>
      <c r="G978" s="8"/>
      <c r="H978" s="8"/>
      <c r="I978" s="8"/>
      <c r="J978" s="8"/>
      <c r="K978" s="8"/>
      <c r="L978" s="8"/>
    </row>
    <row r="979" spans="1:12" ht="14.25" customHeight="1">
      <c r="A979" s="8"/>
      <c r="B979" s="8"/>
      <c r="C979" s="278"/>
      <c r="D979" s="8"/>
      <c r="E979" s="8"/>
      <c r="F979" s="8"/>
      <c r="G979" s="8"/>
      <c r="H979" s="8"/>
      <c r="I979" s="8"/>
      <c r="J979" s="8"/>
      <c r="K979" s="8"/>
      <c r="L979" s="8"/>
    </row>
    <row r="980" spans="1:12" ht="14.25" customHeight="1">
      <c r="A980" s="8"/>
      <c r="B980" s="8"/>
      <c r="C980" s="278"/>
      <c r="D980" s="8"/>
      <c r="E980" s="8"/>
      <c r="F980" s="8"/>
      <c r="G980" s="8"/>
      <c r="H980" s="8"/>
      <c r="I980" s="8"/>
      <c r="J980" s="8"/>
      <c r="K980" s="8"/>
      <c r="L980" s="8"/>
    </row>
    <row r="981" spans="1:12" ht="14.25" customHeight="1">
      <c r="A981" s="8"/>
      <c r="B981" s="8"/>
      <c r="C981" s="278"/>
      <c r="D981" s="8"/>
      <c r="E981" s="8"/>
      <c r="F981" s="8"/>
      <c r="G981" s="8"/>
      <c r="H981" s="8"/>
      <c r="I981" s="8"/>
      <c r="J981" s="8"/>
      <c r="K981" s="8"/>
      <c r="L981" s="8"/>
    </row>
    <row r="982" spans="1:12" ht="14.25" customHeight="1">
      <c r="A982" s="8"/>
      <c r="B982" s="8"/>
      <c r="C982" s="278"/>
      <c r="D982" s="8"/>
      <c r="E982" s="8"/>
      <c r="F982" s="8"/>
      <c r="G982" s="8"/>
      <c r="H982" s="8"/>
      <c r="I982" s="8"/>
      <c r="J982" s="8"/>
      <c r="K982" s="8"/>
      <c r="L982" s="8"/>
    </row>
    <row r="983" spans="1:12" ht="14.25" customHeight="1">
      <c r="A983" s="8"/>
      <c r="B983" s="8"/>
      <c r="C983" s="278"/>
      <c r="D983" s="8"/>
      <c r="E983" s="8"/>
      <c r="F983" s="8"/>
      <c r="G983" s="8"/>
      <c r="H983" s="8"/>
      <c r="I983" s="8"/>
      <c r="J983" s="8"/>
      <c r="K983" s="8"/>
      <c r="L983" s="8"/>
    </row>
    <row r="984" spans="1:12" ht="14.25" customHeight="1">
      <c r="A984" s="8"/>
      <c r="B984" s="8"/>
      <c r="C984" s="278"/>
      <c r="D984" s="8"/>
      <c r="E984" s="8"/>
      <c r="F984" s="8"/>
      <c r="G984" s="8"/>
      <c r="H984" s="8"/>
      <c r="I984" s="8"/>
      <c r="J984" s="8"/>
      <c r="K984" s="8"/>
      <c r="L984" s="8"/>
    </row>
    <row r="985" spans="1:12" ht="14.25" customHeight="1">
      <c r="A985" s="8"/>
      <c r="B985" s="8"/>
      <c r="C985" s="278"/>
      <c r="D985" s="8"/>
      <c r="E985" s="8"/>
      <c r="F985" s="8"/>
      <c r="G985" s="8"/>
      <c r="H985" s="8"/>
      <c r="I985" s="8"/>
      <c r="J985" s="8"/>
      <c r="K985" s="8"/>
      <c r="L985" s="8"/>
    </row>
    <row r="986" spans="1:12" ht="14.25" customHeight="1">
      <c r="A986" s="8"/>
      <c r="B986" s="8"/>
      <c r="C986" s="278"/>
      <c r="D986" s="8"/>
      <c r="E986" s="8"/>
      <c r="F986" s="8"/>
      <c r="G986" s="8"/>
      <c r="H986" s="8"/>
      <c r="I986" s="8"/>
      <c r="J986" s="8"/>
      <c r="K986" s="8"/>
      <c r="L986" s="8"/>
    </row>
    <row r="987" spans="1:12" ht="14.25" customHeight="1">
      <c r="A987" s="8"/>
      <c r="B987" s="8"/>
      <c r="C987" s="278"/>
      <c r="D987" s="8"/>
      <c r="E987" s="8"/>
      <c r="F987" s="8"/>
      <c r="G987" s="8"/>
      <c r="H987" s="8"/>
      <c r="I987" s="8"/>
      <c r="J987" s="8"/>
      <c r="K987" s="8"/>
      <c r="L987" s="8"/>
    </row>
    <row r="988" spans="1:12" ht="14.25" customHeight="1">
      <c r="A988" s="8"/>
      <c r="B988" s="8"/>
      <c r="C988" s="278"/>
      <c r="D988" s="8"/>
      <c r="E988" s="8"/>
      <c r="F988" s="8"/>
      <c r="G988" s="8"/>
      <c r="H988" s="8"/>
      <c r="I988" s="8"/>
      <c r="J988" s="8"/>
      <c r="K988" s="8"/>
      <c r="L988" s="8"/>
    </row>
    <row r="989" spans="1:12" ht="14.25" customHeight="1">
      <c r="A989" s="8"/>
      <c r="B989" s="8"/>
      <c r="C989" s="278"/>
      <c r="D989" s="8"/>
      <c r="E989" s="8"/>
      <c r="F989" s="8"/>
      <c r="G989" s="8"/>
      <c r="H989" s="8"/>
      <c r="I989" s="8"/>
      <c r="J989" s="8"/>
      <c r="K989" s="8"/>
      <c r="L989" s="8"/>
    </row>
    <row r="990" spans="1:12" ht="14.25" customHeight="1">
      <c r="A990" s="8"/>
      <c r="B990" s="8"/>
      <c r="C990" s="278"/>
      <c r="D990" s="8"/>
      <c r="E990" s="8"/>
      <c r="F990" s="8"/>
      <c r="G990" s="8"/>
      <c r="H990" s="8"/>
      <c r="I990" s="8"/>
      <c r="J990" s="8"/>
      <c r="K990" s="8"/>
      <c r="L990" s="8"/>
    </row>
    <row r="991" spans="1:12" ht="14.25" customHeight="1">
      <c r="A991" s="8"/>
      <c r="B991" s="8"/>
      <c r="C991" s="278"/>
      <c r="D991" s="8"/>
      <c r="E991" s="8"/>
      <c r="F991" s="8"/>
      <c r="G991" s="8"/>
      <c r="H991" s="8"/>
      <c r="I991" s="8"/>
      <c r="J991" s="8"/>
      <c r="K991" s="8"/>
      <c r="L991" s="8"/>
    </row>
    <row r="992" spans="1:12" ht="14.25" customHeight="1">
      <c r="A992" s="8"/>
      <c r="B992" s="8"/>
      <c r="C992" s="278"/>
      <c r="D992" s="8"/>
      <c r="E992" s="8"/>
      <c r="F992" s="8"/>
      <c r="G992" s="8"/>
      <c r="H992" s="8"/>
      <c r="I992" s="8"/>
      <c r="J992" s="8"/>
      <c r="K992" s="8"/>
      <c r="L992" s="8"/>
    </row>
    <row r="993" spans="1:12" ht="14.25" customHeight="1">
      <c r="A993" s="8"/>
      <c r="B993" s="8"/>
      <c r="C993" s="278"/>
      <c r="D993" s="8"/>
      <c r="E993" s="8"/>
      <c r="F993" s="8"/>
      <c r="G993" s="8"/>
      <c r="H993" s="8"/>
      <c r="I993" s="8"/>
      <c r="J993" s="8"/>
      <c r="K993" s="8"/>
      <c r="L993" s="8"/>
    </row>
    <row r="994" spans="1:12" ht="14.25" customHeight="1">
      <c r="A994" s="8"/>
      <c r="B994" s="8"/>
      <c r="C994" s="278"/>
      <c r="D994" s="8"/>
      <c r="E994" s="8"/>
      <c r="F994" s="8"/>
      <c r="G994" s="8"/>
      <c r="H994" s="8"/>
      <c r="I994" s="8"/>
      <c r="J994" s="8"/>
      <c r="K994" s="8"/>
      <c r="L994" s="8"/>
    </row>
    <row r="995" spans="1:12" ht="14.25" customHeight="1">
      <c r="A995" s="8"/>
      <c r="B995" s="8"/>
      <c r="C995" s="278"/>
      <c r="D995" s="8"/>
      <c r="E995" s="8"/>
      <c r="F995" s="8"/>
      <c r="G995" s="8"/>
      <c r="H995" s="8"/>
      <c r="I995" s="8"/>
      <c r="J995" s="8"/>
      <c r="K995" s="8"/>
      <c r="L995" s="8"/>
    </row>
    <row r="996" spans="1:12" ht="14.25" customHeight="1">
      <c r="A996" s="8"/>
      <c r="B996" s="8"/>
      <c r="C996" s="278"/>
      <c r="D996" s="8"/>
      <c r="E996" s="8"/>
      <c r="F996" s="8"/>
      <c r="G996" s="8"/>
      <c r="H996" s="8"/>
      <c r="I996" s="8"/>
      <c r="J996" s="8"/>
      <c r="K996" s="8"/>
      <c r="L996" s="8"/>
    </row>
    <row r="997" spans="1:12" ht="14.25" customHeight="1">
      <c r="A997" s="8"/>
      <c r="B997" s="8"/>
      <c r="C997" s="278"/>
      <c r="D997" s="8"/>
      <c r="E997" s="8"/>
      <c r="F997" s="8"/>
      <c r="G997" s="8"/>
      <c r="H997" s="8"/>
      <c r="I997" s="8"/>
      <c r="J997" s="8"/>
      <c r="K997" s="8"/>
      <c r="L997" s="8"/>
    </row>
    <row r="998" spans="1:12" ht="14.25" customHeight="1">
      <c r="A998" s="8"/>
      <c r="B998" s="8"/>
      <c r="C998" s="278"/>
      <c r="D998" s="8"/>
      <c r="E998" s="8"/>
      <c r="F998" s="8"/>
      <c r="G998" s="8"/>
      <c r="H998" s="8"/>
      <c r="I998" s="8"/>
      <c r="J998" s="8"/>
      <c r="K998" s="8"/>
      <c r="L998" s="8"/>
    </row>
    <row r="999" spans="1:12" ht="14.25" customHeight="1">
      <c r="A999" s="8"/>
      <c r="B999" s="8"/>
      <c r="C999" s="278"/>
      <c r="D999" s="8"/>
      <c r="E999" s="8"/>
      <c r="F999" s="8"/>
      <c r="G999" s="8"/>
      <c r="H999" s="8"/>
      <c r="I999" s="8"/>
      <c r="J999" s="8"/>
      <c r="K999" s="8"/>
      <c r="L999" s="8"/>
    </row>
    <row r="1000" spans="1:12" ht="14.25" customHeight="1">
      <c r="A1000" s="8"/>
      <c r="B1000" s="8"/>
      <c r="C1000" s="278"/>
      <c r="D1000" s="8"/>
      <c r="E1000" s="8"/>
      <c r="F1000" s="8"/>
      <c r="G1000" s="8"/>
      <c r="H1000" s="8"/>
      <c r="I1000" s="8"/>
      <c r="J1000" s="8"/>
      <c r="K1000" s="8"/>
      <c r="L1000" s="8"/>
    </row>
    <row r="1001" spans="1:12" ht="14.25" customHeight="1">
      <c r="A1001" s="8"/>
      <c r="B1001" s="8"/>
      <c r="C1001" s="278"/>
      <c r="D1001" s="8"/>
      <c r="E1001" s="8"/>
      <c r="F1001" s="8"/>
      <c r="G1001" s="8"/>
      <c r="H1001" s="8"/>
      <c r="I1001" s="8"/>
      <c r="J1001" s="8"/>
      <c r="K1001" s="8"/>
      <c r="L1001" s="8"/>
    </row>
    <row r="1002" spans="1:12" ht="14.25" customHeight="1">
      <c r="A1002" s="8"/>
      <c r="B1002" s="8"/>
      <c r="C1002" s="278"/>
      <c r="D1002" s="8"/>
      <c r="E1002" s="8"/>
      <c r="F1002" s="8"/>
      <c r="G1002" s="8"/>
      <c r="H1002" s="8"/>
      <c r="I1002" s="8"/>
      <c r="J1002" s="8"/>
      <c r="K1002" s="8"/>
      <c r="L1002" s="8"/>
    </row>
    <row r="1003" spans="1:12" ht="14.25" customHeight="1">
      <c r="A1003" s="8"/>
      <c r="B1003" s="8"/>
      <c r="C1003" s="278"/>
      <c r="D1003" s="8"/>
      <c r="E1003" s="8"/>
      <c r="F1003" s="8"/>
      <c r="G1003" s="8"/>
      <c r="H1003" s="8"/>
      <c r="I1003" s="8"/>
      <c r="J1003" s="8"/>
      <c r="K1003" s="8"/>
      <c r="L1003" s="8"/>
    </row>
    <row r="1004" spans="1:12" ht="14.25" customHeight="1">
      <c r="A1004" s="8"/>
      <c r="B1004" s="8"/>
      <c r="C1004" s="278"/>
      <c r="D1004" s="8"/>
      <c r="E1004" s="8"/>
      <c r="F1004" s="8"/>
      <c r="G1004" s="8"/>
      <c r="H1004" s="8"/>
      <c r="I1004" s="8"/>
      <c r="J1004" s="8"/>
      <c r="K1004" s="8"/>
      <c r="L1004" s="8"/>
    </row>
    <row r="1005" spans="1:12" ht="14.25" customHeight="1">
      <c r="A1005" s="8"/>
      <c r="B1005" s="8"/>
      <c r="C1005" s="278"/>
      <c r="D1005" s="8"/>
      <c r="E1005" s="8"/>
      <c r="F1005" s="8"/>
      <c r="G1005" s="8"/>
      <c r="H1005" s="8"/>
      <c r="I1005" s="8"/>
      <c r="J1005" s="8"/>
      <c r="K1005" s="8"/>
      <c r="L1005" s="8"/>
    </row>
    <row r="1006" spans="1:12" ht="14.25" customHeight="1">
      <c r="A1006" s="8"/>
      <c r="B1006" s="8"/>
      <c r="C1006" s="278"/>
      <c r="D1006" s="8"/>
      <c r="E1006" s="8"/>
      <c r="F1006" s="8"/>
      <c r="G1006" s="8"/>
      <c r="H1006" s="8"/>
      <c r="I1006" s="8"/>
      <c r="J1006" s="8"/>
      <c r="K1006" s="8"/>
      <c r="L1006" s="8"/>
    </row>
    <row r="1007" spans="1:12" ht="14.25" customHeight="1">
      <c r="A1007" s="8"/>
      <c r="B1007" s="8"/>
      <c r="C1007" s="278"/>
      <c r="D1007" s="8"/>
      <c r="E1007" s="8"/>
      <c r="F1007" s="8"/>
      <c r="G1007" s="8"/>
      <c r="H1007" s="8"/>
      <c r="I1007" s="8"/>
      <c r="J1007" s="8"/>
      <c r="K1007" s="8"/>
      <c r="L1007" s="8"/>
    </row>
    <row r="1008" spans="1:12" ht="14.25" customHeight="1">
      <c r="A1008" s="8"/>
      <c r="B1008" s="8"/>
      <c r="C1008" s="278"/>
      <c r="D1008" s="8"/>
      <c r="E1008" s="8"/>
      <c r="F1008" s="8"/>
      <c r="G1008" s="8"/>
      <c r="H1008" s="8"/>
      <c r="I1008" s="8"/>
      <c r="J1008" s="8"/>
      <c r="K1008" s="8"/>
      <c r="L1008" s="8"/>
    </row>
    <row r="1009" spans="1:12" ht="14.25" customHeight="1">
      <c r="A1009" s="8"/>
      <c r="B1009" s="8"/>
      <c r="C1009" s="278"/>
      <c r="D1009" s="8"/>
      <c r="E1009" s="8"/>
      <c r="F1009" s="8"/>
      <c r="G1009" s="8"/>
      <c r="H1009" s="8"/>
      <c r="I1009" s="8"/>
      <c r="J1009" s="8"/>
      <c r="K1009" s="8"/>
      <c r="L1009" s="8"/>
    </row>
    <row r="1010" spans="1:12" ht="14.25" customHeight="1">
      <c r="A1010" s="8"/>
      <c r="B1010" s="8"/>
      <c r="C1010" s="278"/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1:12" ht="14.25" customHeight="1">
      <c r="A1011" s="8"/>
      <c r="B1011" s="8"/>
      <c r="C1011" s="278"/>
      <c r="D1011" s="8"/>
      <c r="E1011" s="8"/>
      <c r="F1011" s="8"/>
      <c r="G1011" s="8"/>
      <c r="H1011" s="8"/>
      <c r="I1011" s="8"/>
      <c r="J1011" s="8"/>
      <c r="K1011" s="8"/>
      <c r="L1011" s="8"/>
    </row>
    <row r="1012" spans="1:12" ht="14.25" customHeight="1">
      <c r="A1012" s="8"/>
      <c r="B1012" s="8"/>
      <c r="C1012" s="278"/>
      <c r="D1012" s="8"/>
      <c r="E1012" s="8"/>
      <c r="F1012" s="8"/>
      <c r="G1012" s="8"/>
      <c r="H1012" s="8"/>
      <c r="I1012" s="8"/>
      <c r="J1012" s="8"/>
      <c r="K1012" s="8"/>
      <c r="L1012" s="8"/>
    </row>
    <row r="1013" spans="1:12" ht="14.25" customHeight="1">
      <c r="A1013" s="8"/>
      <c r="B1013" s="8"/>
      <c r="C1013" s="278"/>
      <c r="D1013" s="8"/>
      <c r="E1013" s="8"/>
      <c r="F1013" s="8"/>
      <c r="G1013" s="8"/>
      <c r="H1013" s="8"/>
      <c r="I1013" s="8"/>
      <c r="J1013" s="8"/>
      <c r="K1013" s="8"/>
      <c r="L1013" s="8"/>
    </row>
    <row r="1014" spans="1:12" ht="14.25" customHeight="1">
      <c r="A1014" s="8"/>
      <c r="B1014" s="8"/>
      <c r="C1014" s="278"/>
      <c r="D1014" s="8"/>
      <c r="E1014" s="8"/>
      <c r="F1014" s="8"/>
      <c r="G1014" s="8"/>
      <c r="H1014" s="8"/>
      <c r="I1014" s="8"/>
      <c r="J1014" s="8"/>
      <c r="K1014" s="8"/>
      <c r="L1014" s="8"/>
    </row>
    <row r="1015" spans="1:12" ht="14.25" customHeight="1">
      <c r="A1015" s="8"/>
      <c r="B1015" s="8"/>
      <c r="C1015" s="278"/>
      <c r="D1015" s="8"/>
      <c r="E1015" s="8"/>
      <c r="F1015" s="8"/>
      <c r="G1015" s="8"/>
      <c r="H1015" s="8"/>
      <c r="I1015" s="8"/>
      <c r="J1015" s="8"/>
      <c r="K1015" s="8"/>
      <c r="L1015" s="8"/>
    </row>
    <row r="1016" spans="1:12" ht="14.25" customHeight="1">
      <c r="A1016" s="8"/>
      <c r="B1016" s="8"/>
      <c r="C1016" s="278"/>
      <c r="D1016" s="8"/>
      <c r="E1016" s="8"/>
      <c r="F1016" s="8"/>
      <c r="G1016" s="8"/>
      <c r="H1016" s="8"/>
      <c r="I1016" s="8"/>
      <c r="J1016" s="8"/>
      <c r="K1016" s="8"/>
      <c r="L1016" s="8"/>
    </row>
    <row r="1017" spans="1:12" ht="14.25" customHeight="1">
      <c r="A1017" s="8"/>
      <c r="B1017" s="8"/>
      <c r="C1017" s="278"/>
      <c r="D1017" s="8"/>
      <c r="E1017" s="8"/>
      <c r="F1017" s="8"/>
      <c r="G1017" s="8"/>
      <c r="H1017" s="8"/>
      <c r="I1017" s="8"/>
      <c r="J1017" s="8"/>
      <c r="K1017" s="8"/>
      <c r="L1017" s="8"/>
    </row>
    <row r="1018" spans="1:12" ht="14.25" customHeight="1">
      <c r="A1018" s="8"/>
      <c r="B1018" s="8"/>
      <c r="C1018" s="278"/>
      <c r="D1018" s="8"/>
      <c r="E1018" s="8"/>
      <c r="F1018" s="8"/>
      <c r="G1018" s="8"/>
      <c r="H1018" s="8"/>
      <c r="I1018" s="8"/>
      <c r="J1018" s="8"/>
      <c r="K1018" s="8"/>
      <c r="L1018" s="8"/>
    </row>
    <row r="1019" spans="1:12" ht="14.25" customHeight="1">
      <c r="A1019" s="8"/>
      <c r="B1019" s="8"/>
      <c r="C1019" s="278"/>
      <c r="D1019" s="8"/>
      <c r="E1019" s="8"/>
      <c r="F1019" s="8"/>
      <c r="G1019" s="8"/>
      <c r="H1019" s="8"/>
      <c r="I1019" s="8"/>
      <c r="J1019" s="8"/>
      <c r="K1019" s="8"/>
      <c r="L1019" s="8"/>
    </row>
    <row r="1020" spans="1:12" ht="14.25" customHeight="1">
      <c r="A1020" s="8"/>
      <c r="B1020" s="8"/>
      <c r="C1020" s="278"/>
      <c r="D1020" s="8"/>
      <c r="E1020" s="8"/>
      <c r="F1020" s="8"/>
      <c r="G1020" s="8"/>
      <c r="H1020" s="8"/>
      <c r="I1020" s="8"/>
      <c r="J1020" s="8"/>
      <c r="K1020" s="8"/>
      <c r="L1020" s="8"/>
    </row>
    <row r="1021" spans="1:12" ht="14.25" customHeight="1">
      <c r="A1021" s="8"/>
      <c r="B1021" s="8"/>
      <c r="C1021" s="278"/>
      <c r="D1021" s="8"/>
      <c r="E1021" s="8"/>
      <c r="F1021" s="8"/>
      <c r="G1021" s="8"/>
      <c r="H1021" s="8"/>
      <c r="I1021" s="8"/>
      <c r="J1021" s="8"/>
      <c r="K1021" s="8"/>
      <c r="L1021" s="8"/>
    </row>
    <row r="1022" spans="1:12" ht="14.25" customHeight="1">
      <c r="A1022" s="8"/>
      <c r="B1022" s="8"/>
      <c r="C1022" s="278"/>
      <c r="D1022" s="8"/>
      <c r="E1022" s="8"/>
      <c r="F1022" s="8"/>
      <c r="G1022" s="8"/>
      <c r="H1022" s="8"/>
      <c r="I1022" s="8"/>
      <c r="J1022" s="8"/>
      <c r="K1022" s="8"/>
      <c r="L1022" s="8"/>
    </row>
    <row r="1023" spans="1:12" ht="14.25" customHeight="1">
      <c r="A1023" s="8"/>
      <c r="B1023" s="8"/>
      <c r="C1023" s="278"/>
      <c r="D1023" s="8"/>
      <c r="E1023" s="8"/>
      <c r="F1023" s="8"/>
      <c r="G1023" s="8"/>
      <c r="H1023" s="8"/>
      <c r="I1023" s="8"/>
      <c r="J1023" s="8"/>
      <c r="K1023" s="8"/>
      <c r="L1023" s="8"/>
    </row>
    <row r="1024" spans="1:12" ht="14.25" customHeight="1">
      <c r="A1024" s="8"/>
      <c r="B1024" s="8"/>
      <c r="C1024" s="278"/>
      <c r="D1024" s="8"/>
      <c r="E1024" s="8"/>
      <c r="F1024" s="8"/>
      <c r="G1024" s="8"/>
      <c r="H1024" s="8"/>
      <c r="I1024" s="8"/>
      <c r="J1024" s="8"/>
      <c r="K1024" s="8"/>
      <c r="L1024" s="8"/>
    </row>
    <row r="1025" spans="1:12" ht="14.25" customHeight="1">
      <c r="A1025" s="8"/>
      <c r="B1025" s="8"/>
      <c r="C1025" s="278"/>
      <c r="D1025" s="8"/>
      <c r="E1025" s="8"/>
      <c r="F1025" s="8"/>
      <c r="G1025" s="8"/>
      <c r="H1025" s="8"/>
      <c r="I1025" s="8"/>
      <c r="J1025" s="8"/>
      <c r="K1025" s="8"/>
      <c r="L1025" s="8"/>
    </row>
    <row r="1026" spans="1:12" ht="14.25" customHeight="1">
      <c r="A1026" s="8"/>
      <c r="B1026" s="8"/>
      <c r="C1026" s="278"/>
      <c r="D1026" s="8"/>
      <c r="E1026" s="8"/>
      <c r="F1026" s="8"/>
      <c r="G1026" s="8"/>
      <c r="H1026" s="8"/>
      <c r="I1026" s="8"/>
      <c r="J1026" s="8"/>
      <c r="K1026" s="8"/>
      <c r="L1026" s="8"/>
    </row>
    <row r="1027" spans="1:12" ht="14.25" customHeight="1">
      <c r="A1027" s="8"/>
      <c r="B1027" s="8"/>
      <c r="C1027" s="278"/>
      <c r="D1027" s="8"/>
      <c r="E1027" s="8"/>
      <c r="F1027" s="8"/>
      <c r="G1027" s="8"/>
      <c r="H1027" s="8"/>
      <c r="I1027" s="8"/>
      <c r="J1027" s="8"/>
      <c r="K1027" s="8"/>
      <c r="L1027" s="8"/>
    </row>
    <row r="1028" spans="1:12" ht="14.25" customHeight="1">
      <c r="A1028" s="8"/>
      <c r="B1028" s="8"/>
      <c r="C1028" s="278"/>
      <c r="D1028" s="8"/>
      <c r="E1028" s="8"/>
      <c r="F1028" s="8"/>
      <c r="G1028" s="8"/>
      <c r="H1028" s="8"/>
      <c r="I1028" s="8"/>
      <c r="J1028" s="8"/>
      <c r="K1028" s="8"/>
      <c r="L1028" s="8"/>
    </row>
    <row r="1029" spans="1:12" ht="14.25" customHeight="1">
      <c r="A1029" s="8"/>
      <c r="B1029" s="8"/>
      <c r="C1029" s="278"/>
      <c r="D1029" s="8"/>
      <c r="E1029" s="8"/>
      <c r="F1029" s="8"/>
      <c r="G1029" s="8"/>
      <c r="H1029" s="8"/>
      <c r="I1029" s="8"/>
      <c r="J1029" s="8"/>
      <c r="K1029" s="8"/>
      <c r="L1029" s="8"/>
    </row>
    <row r="1030" spans="1:12" ht="14.25" customHeight="1">
      <c r="A1030" s="8"/>
      <c r="B1030" s="8"/>
      <c r="C1030" s="278"/>
      <c r="D1030" s="8"/>
      <c r="E1030" s="8"/>
      <c r="F1030" s="8"/>
      <c r="G1030" s="8"/>
      <c r="H1030" s="8"/>
      <c r="I1030" s="8"/>
      <c r="J1030" s="8"/>
      <c r="K1030" s="8"/>
      <c r="L1030" s="8"/>
    </row>
    <row r="1031" spans="1:12" ht="14.25" customHeight="1">
      <c r="A1031" s="8"/>
      <c r="B1031" s="8"/>
      <c r="C1031" s="278"/>
      <c r="D1031" s="8"/>
      <c r="E1031" s="8"/>
      <c r="F1031" s="8"/>
      <c r="G1031" s="8"/>
      <c r="H1031" s="8"/>
      <c r="I1031" s="8"/>
      <c r="J1031" s="8"/>
      <c r="K1031" s="8"/>
      <c r="L1031" s="8"/>
    </row>
    <row r="1032" spans="1:12" ht="14.25" customHeight="1">
      <c r="A1032" s="8"/>
      <c r="B1032" s="8"/>
      <c r="C1032" s="278"/>
      <c r="D1032" s="8"/>
      <c r="E1032" s="8"/>
      <c r="F1032" s="8"/>
      <c r="G1032" s="8"/>
      <c r="H1032" s="8"/>
      <c r="I1032" s="8"/>
      <c r="J1032" s="8"/>
      <c r="K1032" s="8"/>
      <c r="L1032" s="8"/>
    </row>
  </sheetData>
  <mergeCells count="7">
    <mergeCell ref="I10:L10"/>
    <mergeCell ref="A12:L12"/>
    <mergeCell ref="E114:F114"/>
    <mergeCell ref="E137:F137"/>
    <mergeCell ref="E9:F9"/>
    <mergeCell ref="G9:G10"/>
    <mergeCell ref="H9:H10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5EAC2019B624CB5B24CF9FF2800B8" ma:contentTypeVersion="12" ma:contentTypeDescription="Create a new document." ma:contentTypeScope="" ma:versionID="95efd9c7d094caec76dfff43f0203ee8">
  <xsd:schema xmlns:xsd="http://www.w3.org/2001/XMLSchema" xmlns:xs="http://www.w3.org/2001/XMLSchema" xmlns:p="http://schemas.microsoft.com/office/2006/metadata/properties" xmlns:ns2="c67f01ef-52a7-44e9-8f2a-d94dec3f814f" xmlns:ns3="bbce72e2-4278-4548-8ef4-8ad0fc682cbb" targetNamespace="http://schemas.microsoft.com/office/2006/metadata/properties" ma:root="true" ma:fieldsID="0768b88caf2e382bd0e7b33f2a6b2063" ns2:_="" ns3:_="">
    <xsd:import namespace="c67f01ef-52a7-44e9-8f2a-d94dec3f814f"/>
    <xsd:import namespace="bbce72e2-4278-4548-8ef4-8ad0fc682c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f01ef-52a7-44e9-8f2a-d94dec3f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e72e2-4278-4548-8ef4-8ad0fc682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4EB71-C873-40AC-8D5D-83C0C561FA08}"/>
</file>

<file path=customXml/itemProps2.xml><?xml version="1.0" encoding="utf-8"?>
<ds:datastoreItem xmlns:ds="http://schemas.openxmlformats.org/officeDocument/2006/customXml" ds:itemID="{CF43B482-68B3-4DD5-AD2E-653675EEADE6}"/>
</file>

<file path=customXml/itemProps3.xml><?xml version="1.0" encoding="utf-8"?>
<ds:datastoreItem xmlns:ds="http://schemas.openxmlformats.org/officeDocument/2006/customXml" ds:itemID="{C5B96B98-6489-4470-9DA9-774E14FE5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Dawn Taffler</dc:creator>
  <cp:keywords/>
  <dc:description/>
  <cp:lastModifiedBy>Philburgi39</cp:lastModifiedBy>
  <cp:revision/>
  <dcterms:created xsi:type="dcterms:W3CDTF">2021-08-13T22:40:02Z</dcterms:created>
  <dcterms:modified xsi:type="dcterms:W3CDTF">2021-11-11T19:47:12Z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0x0101002415EAC2019B624CB5B24CF9FF2800B8</vt:lpwstr>
  </property>
</Properties>
</file>